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Descrição Produtos" sheetId="1" r:id="rId1"/>
    <sheet name="Agricultores PNAE" sheetId="2" r:id="rId2"/>
    <sheet name="Cotação Produtos" sheetId="3" r:id="rId3"/>
    <sheet name="Cotações Cambui" sheetId="4" r:id="rId4"/>
    <sheet name="Cotacoes Brazopolis" sheetId="5" r:id="rId5"/>
    <sheet name="Cotações Cristina" sheetId="6" r:id="rId6"/>
    <sheet name="Cotações Pouso Alegre" sheetId="7" r:id="rId7"/>
    <sheet name="Cotações Itajuba" sheetId="8" r:id="rId8"/>
    <sheet name="Cotações Ouro Fino" sheetId="9" r:id="rId9"/>
  </sheets>
  <definedNames/>
  <calcPr fullCalcOnLoad="1"/>
</workbook>
</file>

<file path=xl/sharedStrings.xml><?xml version="1.0" encoding="utf-8"?>
<sst xmlns="http://schemas.openxmlformats.org/spreadsheetml/2006/main" count="3303" uniqueCount="258">
  <si>
    <t>PROJETO DE EXTENSÃO TECNOLÓGICA
Sistema referencial de preços
da agricultura familiar para comercialização no PNAE no Sul de Minas
BOLETIM 03 -  Novembro/2017
3º Trimestre</t>
  </si>
  <si>
    <t>ITEM</t>
  </si>
  <si>
    <t>DESCRIÇÃO</t>
  </si>
  <si>
    <t>QUANTIDADE</t>
  </si>
  <si>
    <t>PREÇO MÉDIO</t>
  </si>
  <si>
    <t>Abacate</t>
  </si>
  <si>
    <t>Abacate de 1ª qualidade, tamanho e coloração, uniformes, consumo Imediato e em escala, no decorrer da semana no prazo máximo de 5 (cinco) dias antes do vencimento. Características: Produto selecionado com polpa firme e intacta, devendo ser maduro e entre maduro, sem danos físicos e oriundos do manuseio e transporte.</t>
  </si>
  <si>
    <t>Kg</t>
  </si>
  <si>
    <t>Abóbora madura</t>
  </si>
  <si>
    <t>Abóbora madura redonda da casca verde escura. Limpa, madura, firme, com pedúnculo, sem rachaduras, sem mofo, sem podridão. Tamanho pequeno, com peso entre 1 a 2 quilos. Com aspecto, consistência e coloração característicos da espécie. isentos de umidade exterior anormal, de cheiro elou sabor anormais, de contusões e lesões, de insetos, bolores e/ou parasitas, bem como de danos por estes provocados. Embalagens limpas, secas, de material que não provoque alterações externas ou internas nos produtos e não transmita odor ou sabor estranho aos mesmos.</t>
  </si>
  <si>
    <t>Abobrinha verde</t>
  </si>
  <si>
    <t>Abobrinha verde, tipo menina, de primeira qualidade, in natura, espécie italiana ou “caipira”. Fresca (colheita recente), limpa, firme (não murcho) e pesada, com polpa abundante, de cor clara, com casca verde e macia. Tamanho pequeno, com comprimento de 150 a 200mm e diâmetro entre 40 e 70mm. Em bom estado (sem manchas, não apodrecidos ou com alterações que os tornem impróprios para o consumo); Isentos de contusões e lesões, de umidade exterior anormal, de cheiro e/ou sabor anormais, de insetos, bolores e/ou parasitas, bem como de danos por estes provocados.</t>
  </si>
  <si>
    <t>Unidade</t>
  </si>
  <si>
    <t>Alface Lisa</t>
  </si>
  <si>
    <t>Alface Lisa - pés com folhas lisas e firmes, viçosas e de cor verde brilhante de tamanho uniforme e típico da variedade. Livre de sujidades.</t>
  </si>
  <si>
    <t>Alho (Dente)</t>
  </si>
  <si>
    <t>Condimento, apresentação natural, matéria-prima alho, aspecto físico em cabeça, tipo branco ou rosa, aplicação culinária em geral. Nobre, extra, maduro, com gomos íntegros, sem partes murchas, sem fungos, sem podridão, sem deformações, cultivar bem desenvolvida. Embalagem com peso igual ou superior a 150g.</t>
  </si>
  <si>
    <t>Alho Pasta</t>
  </si>
  <si>
    <t>Alho em pasta, 100% alho, sem sal, sem adição de água, preparada através da transformação do dente de alho de boa qualidade, com dados de identificação do produto, data de validade, peso líquido, marca do fabricante, e de acordo com as Normas/e ou Resoluções vigentes. Balde com 20 kg.</t>
  </si>
  <si>
    <t>Banana Prata</t>
  </si>
  <si>
    <t>Banana Prata CONVENCIONAL – fresca, de primeira, em pencas, apresentando tamanho, cor e conformação uniforme, em condições adequadas para consumo imediato, bem desenvolvida, com polpa íntegra e firme, sem danos físicos e mecânicos oriundos do manuseio e transporte. Deverá apresentar grau de maturação tal que permita suportar a manipulação, o transporte e a conservação em condições adequadas para o consumo mediato e imediato, devidamente acondicionadas em caixas de madeira ou embalagens.</t>
  </si>
  <si>
    <t>Banana Prata ORGÂNICA – fresca, de primeira, em pencas, apresentando tamanho, cor e conformação uniforme, em condições adequadas para consumo imediato, bem desenvolvida, com polpa íntegra e firme, sem danos físicos e mecânicos oriundos do manuseio e transporte. Deverá apresentar grau de maturação tal que permita suportar a manipulação, o transporte e a conservação em condições adequadas para o consumo mediato e imediato, devidamente acondicionadas em caixas de madeira ou embalagens.</t>
  </si>
  <si>
    <t>Batata doce</t>
  </si>
  <si>
    <t>Batata doce branca, porte médio/grande de boa qualidade, fresca, compacta e firme, apresentando tamanho uniforme e suficientemente desenvolvida, estando livre de enfermidade, defeitos graves que alterem a conformação e aparência, sem lesões de origem física/mecânica (rachaduras, perfurações, cortes). Grau de maturação tal que permita suportar a manipulação, o transporte e a conservação em condições adequadas para o consumo mediato e imediato. Acondicionadas em embalagens adequadas.</t>
  </si>
  <si>
    <t>Batata inglesa</t>
  </si>
  <si>
    <t>Batata inglesa, fresca, compacta e firme, apresentando tamanho uniforme e suficientemente desenvolvida, estando livre de enfermidade, defeitos graves quea lterem a conformação e aparência, sem lesões de origem física/mecânica (rachaduras, perfurações, cortes), acondicionadas em embalagens adequadas ao transporte.</t>
  </si>
  <si>
    <t>Berinjela</t>
  </si>
  <si>
    <t>Berinjela comum, boa qualidade, tamanho e coloração uniforme, firme e intacta, sem lesões de origem física ou mecânica (rachaduras, perfurações,cortes), em perfeitas condições de consumo, acondicionadas em embalagens adequadas ao transporte.</t>
  </si>
  <si>
    <t>Beterraba</t>
  </si>
  <si>
    <t>Beterraba de primeira, fresca, compacta e firme, isenta de enfermidades material terroso e umidade externa anormal, tamanho, coloração uniformes, devendo ser bem desenvolvida, devidamente acondicionada para o transporte.</t>
  </si>
  <si>
    <t>Biscoito de Polvilho Caseiro</t>
  </si>
  <si>
    <t>Biscoito de Polvilho Caseiro – Biscoito feito a base de polvilho, óleo e ovos de boa qualidade e livres de sujidades. Biscoito de 4 a 5 gramas por unidade, boa aparência. Os biscoitos com uniformidade (tamanho e forma).</t>
  </si>
  <si>
    <t>Biscoitos Tipo “Bolachinhas caseiras”</t>
  </si>
  <si>
    <t>Biscoitos Tipo “Bolachinhas caseiras”, com os seguintes ingredientes: farinha de trigo, farinha integral, margarina, fermento, sem aditivos químicos, sabor e cor característicos, textura crocante, embalagens de polietileno atóxica, hermeticamente fechadas e rotuladas com identificação na embalagem(rótulo) dos ingredientes, informação nutricional, peso, fornecedor, data de fabricação e validade. Sabores variados.</t>
  </si>
  <si>
    <t>Maço</t>
  </si>
  <si>
    <t>Brócolis</t>
  </si>
  <si>
    <t>Brócolis ramoso, de boa qualidade – de boa textura e grande número de ramificações laterais, coloração verde brilhante. Folhas firmes sem áreas amareladas, sem sujidades ou outros defeitos que possam alterar sua aparência ou qualidade.</t>
  </si>
  <si>
    <t>Cebola branca</t>
  </si>
  <si>
    <t>Cebola branca de primeira qualidade, tamanho médio, pesando entre cem a duzentos gramas a unidade, estar fisiologicamente desenvolvida, bem formada, limpa, com coloração própria, livre de danos mecânicos, fisiológicos, pragas e doenças e estar em perfeitas condições de conservação e maturação.</t>
  </si>
  <si>
    <t>Cenoura</t>
  </si>
  <si>
    <t>Cenoura – Produto fresco e com grau de aturação intermediária. Apresentar odor agradável, consistência firme, não apresentar perfurações, machucados, nem ombro verde. Corpo cilíndrico uniforme, sem deformidades, devidamente acondicionadas para o transporte e entrega sem danos físicos e sanitários.</t>
  </si>
  <si>
    <t>Chuchu</t>
  </si>
  <si>
    <t>Chuchu – porte médio/grande de boa qualidade, fresco, compacto e firme, sem defeitos sérios (rachaduras e cortes), apresentando tamanho, cor e conformação uniforme, devendo ser bem desenvolvido. Deverá apresentar grau de maturação tal que permita suportar a manipulação, o transporte e a conservação em condições adequadas para o consumo mediato e imediato. Deverão estar acondicionados em embalagens adequadas para o transporte.</t>
  </si>
  <si>
    <t>Cogumelo Shimeji branco</t>
  </si>
  <si>
    <t>COGUMELO SHIMEJI BRANCO – Nome científico Pleurotus ostreatus, de primeira, frescos, sem mofos, manchas ou sujidades. Deve ser fornecidos em embalagens limpas, de material que não provoque alterações externas ou internas nos produtos e não transmita odor ou sabor estranho aos mesmos, não devem apresentar umidade excessiva na embalagem. Acondicionados de preferência em embalagem plástica transparente de 1000 gr, com rotulo impresso fabricante, data de fabricação e validade.</t>
  </si>
  <si>
    <t>Couve</t>
  </si>
  <si>
    <t>Couve (folha): Tipo manteiga de tamanho médio, talo verde ou roxo, inteiros, coloração uniforme e sem manchas. Bem desenvolvida, firme e intacta, isenta de material terroso, livre de sujidade, parasitas e larvas, sem danos físicos e mecânicos oriundos do manuseio e transportes.</t>
  </si>
  <si>
    <t>Doce caseiro</t>
  </si>
  <si>
    <t>Doce caseiro: sabor leite. Feito a base de matéria prima de boa qualidade livre de sujidades /ou qualquer outro tipo de contaminantes, com cor, sabor e aroma característicos do produto. Apresentação em unidades individuais (unidades de 30 gramas).</t>
  </si>
  <si>
    <t>Feijão Carioca</t>
  </si>
  <si>
    <t>Feijão Carioca, novo, grãos inteiros, aspecto brilhoso, liso, isento de matéria terrosa, pedras ou corpos estranhos, fungos ou parasitas e livre de umidade.</t>
  </si>
  <si>
    <t>Geleia</t>
  </si>
  <si>
    <t>Geleia Sabores diversos – obtida da cocção de frutas inteiras ou em pedaços; ausente de corantes e aromatizantes artificiais; admitindo adição de glicose ou açúcar invertido; isento de sujidades, parasitos e larvas; livre de fermentações e substâncias estranhas a sua composição; em embalagem hermeticamente fechada e suas condições deverão estar de acordo com a Resolução – CNNPA nº 12, de 24/07/78 e RDC 272 de 22/09/05 e suas alterações posteriores.</t>
  </si>
  <si>
    <t>Geléia orgânica</t>
  </si>
  <si>
    <t>Geléia orgânica (Sabores diversos), obtida da cocção de frutas inteiras ou em pedaços; ausente de corantes e aromatizantes artificiais; admitindo adição de glicose ou açúcar invertido; isento de sujidades, parasitos e larvas; livre de fermentações e substâncias estranhas a sua composição; em embalagem hermeticamente fechada e suas condições deverão estar de acordo com a Resolução - CNNPA nº 12, de 24/07/78 e RDC 272 de 22/09/05 e suas alterações posteriores.</t>
  </si>
  <si>
    <t>Litro</t>
  </si>
  <si>
    <t>Inhame</t>
  </si>
  <si>
    <t>Inhame de primeira qualidade, com coloração e tamanho uniformes típicos da variedade, sem manchas, machucaduras, bolores, sujidades, ferrugem ou outros defeitos que possam alterar sua aparência e qualidade. Livre de resíduos de fertilizantes. De colheita recente.</t>
  </si>
  <si>
    <t>Laranja Ponkan</t>
  </si>
  <si>
    <t>Laranja Ponkan - Produto com coloração e odor característicos. Laranjas íntegras, firmes, tamanho médio, grau de maturação próprio para o consumo, sem defeitos externos e internos (como baixa suculência, lesão profunda, imaturidade, podridão, umidade e bolor), não estar amassada, murcha ou com lesão mecânica ou física. maturação média, sem ataque de insetos-praga (principalmente internamente).</t>
  </si>
  <si>
    <t>Leite Pasteurizado Tipo B</t>
  </si>
  <si>
    <t>Leite Pasteurizado Tipo B, embalado (embalagem de 01 Litro), resfriado, elaborado a partir do leite cru fluido. Com validade mínima de 04 dias a contar da data de entrega. O produto deve atender as normas e regulamentações sanitárias para a comercialização.</t>
  </si>
  <si>
    <t>Mandioca amarela</t>
  </si>
  <si>
    <t>Mandioca amarela in natura extra, fresca, com casca, tamanho médio a grande características adicionais sem fungos, sem rachaduras e sem sujidades. Consistência firme.</t>
  </si>
  <si>
    <t>Mandioca Branca</t>
  </si>
  <si>
    <t>Mandioca Branca, in natura extra, fresca, com casca, tamanho médio a grande características adicionais sem fungos, sem rachaduras e sem sujidades. Consistência firme.</t>
  </si>
  <si>
    <t>Mandioquinha Salsa</t>
  </si>
  <si>
    <t>Mandioquinha Salsa – De primeira qualidade, fresca, compacta e firme, isenta de enfermidades, ISENTA DE MATERIAL TERROSO e umidade externa anormal, tamanho e coloração uniformes, devendo ser bem desenvolvida, isenta de danos físicos ou mecânicos oriundos do manuseio e transporte. Acondicionado em embalagem adequada para o transporte sem causar danos físicos e contaminação sanitária.</t>
  </si>
  <si>
    <t>Mel de abelha europeia (Sachê)</t>
  </si>
  <si>
    <t>Mel de abelha europeia puro em sachê (Apis mellifera), com 5g/sachê.</t>
  </si>
  <si>
    <t>Mel de abelha europeia</t>
  </si>
  <si>
    <t>Mel de abelha europeia puro</t>
  </si>
  <si>
    <t>Molho de tomate</t>
  </si>
  <si>
    <t>Molho de tomate orgânico envasado em embalagem de 2 kg , sem aditivos químicos, sem gordura trans, sem gordura vegetal hidrogenada e com grau brix adequado</t>
  </si>
  <si>
    <t>kg</t>
  </si>
  <si>
    <t>Morango</t>
  </si>
  <si>
    <t>Morango CONVENCIONAL, primeira qualidade, in natura, fresco, com aspecto, cor, cheiro e sabor próprio, em estágio de amadurecimento adequado para consumo, polpa firme e intacta, sem danos físicos oriundos do manuseio e transporte. Consumo imediato e em escala, no decorrer da semana no máximo 5 (cinco) dias antes do vencimento.</t>
  </si>
  <si>
    <t>Morango ORGÃNICO, primeira qualidade, in natura, fresco, com aspecto, cor, cheiro e sabor próprio, em estágio de amadurecimento adequado para consumo, polpa firme e intacta, sem danos físicos oriundos do manuseio e transporte. Consumo imediato e em escala, no decorrer da semana no máximo 5 (cinco) dias antes do vencimento.</t>
  </si>
  <si>
    <t>Pimentão Vermelho</t>
  </si>
  <si>
    <t>Pimentão vermelho - Vegetal in natura, tipo: pimentão extra vermelho, aplicação: alimentar. Apresentação: limpo, firme, com pedúnculo, com peie lisa e brilhante, sem danos - cicatrizados ou não-, sem manchas, sem podridão, sem deformações, sem áreas murchas ou queimadas. Cor: vermelho, intenso e uniforme, bem desenvolvido, de tamanho médio - comprimento entre 80 e 100 mm e diâmetro basal de 50mm para mais - e com Isento de insetos, larvas ou parasitas, bem como de danos por estes provocados. Pouco tempo de estocagem. Fornecido em embalagens limpas, secas, de material que não provoque alterações externas ou internas nos produtos e não transmita odor ou sabor estranho aos mesmos.</t>
  </si>
  <si>
    <t>Poupa de fruta</t>
  </si>
  <si>
    <t>Polpa de frutas vermelhas (Amora, Morango e/ou Framboesa), Composto líquido extraído pelo esmagamento das partes comestíveis de frutas carnosas; apresentação na forma polpa de fruta congelada; líquido obtido da fruta madura e sã; processo tecnológico adequado, submetido a tratamento que assegure sua apresentação e conservação até o consumo; isento de fragmentos das partes não comestíveis e sem açúcar; com aspecto em pasta mole, cor, cheiro e sabor próprio; acondicionado em embalagem plástica de 1 kg cada unidade; e suas condições deverão estar de acordo com a Resolução - CNNPA nº 12, de 24/07/78 e RDC 272, de 22/09/05 e suas alterações posteriores. Deve atender às normas de rotulagem geral, nutricional e específicas no respectivo Regulamento Técnico, devendo apresentar identificação e contato do fornecedor, nome do produto, peso, prazo de validade, informações nutricionais e selo de inspeção sanitária.</t>
  </si>
  <si>
    <t>Pepino</t>
  </si>
  <si>
    <t>Pepino in natura de primeira qualidade, fresco, compacto e firme, apresentando tamanho uniforme e suficientemente desenvolvida, estando livre de enfermidade, defeitos graves que alterem a conformação e aparência, sem lesões de origem física/mecânica (rachaduras, perfurações, cortes). Acondicionados em embalagens adequadas ao transporte e segurança sanitária.</t>
  </si>
  <si>
    <t>Quiabo liso</t>
  </si>
  <si>
    <t>Quiabo liso, de primeira (boa qualidade), tamanho e coloração uniformes, sem danos físicos e mecânicos oriundos de transporte, (rachaduras e cortes), embalagens adequadas ao transporte e segurança sanitária</t>
  </si>
  <si>
    <t>Repolho branco</t>
  </si>
  <si>
    <t>Repolho branco, vegetal in natura, repolho branco, aplicação: alimentar. Apresentação: firme e de folhas bem unidas e íntegras, não espigada. Sem rachaduras, manchas, podridão ou deformações. Cor: verde claro-esbranquiçado. Bem desenvolvido, tamanho unitário, peso e grau de maturidade adequados. Isento de insetos, larvas ou parasitas, bem como de danos por estes provocados, conforme Resolução 12/78 da CNNPA. O produto deverá ser apresentado com pouco tempo de estocagem. Entregues em embalagens ou a granel, desde que convenientemente protegidas. São admitidos pequenos rasgos nas folhas exteriores, pequenas contusões e leves cortes na parte superior.</t>
  </si>
  <si>
    <t>Tomate in natura</t>
  </si>
  <si>
    <t>Tomate in natura, grupo oblongo,coloração em função do seu estado de maturação, podendo ser do subgrupo Verde maduro ou do subgrupo Pintado ou do subgrupo Rosado, desde que não haja mistura dos subgrupos na mesma embalagem. Classe grande (maior que 60mm). Caixa com 20kg.</t>
  </si>
  <si>
    <t>Tomate cereja in natura</t>
  </si>
  <si>
    <t>Tomate cereja in natura, aplicação: alimentar. Apresentação: limpo, íntegro, sem rachaduras, sem manchas, sem podridão, sem deformações, sem áreas queimadas por sol ou por frio. Cor: vermelho, uniforme,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</si>
  <si>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Vagem macarrão</t>
  </si>
  <si>
    <t>Vagem macarrão - boa qualidade, fresca, compacta e firme, apresentando tamanho uniforme e suficientemente desenvolvida, estando livre de enfermidade, defeitos graves que alterem a conformação e aparência, sem lesões de origem física/mecânica (rachaduras, perfurações, cortes). Deverão estar acondicionados em embalagens teladas, em quantidades de acordo com o cronograma de entrega.</t>
  </si>
  <si>
    <t>Pão Caseiro</t>
  </si>
  <si>
    <t>Pão caseiro de trigo com 25 gramas, produzidos com os seguintes  ingredientes: farinha de trigo, ovos, leite, óleo, fermento, sem aditivos químicos. Embalados em material atóxico , hermeticamente fechadas e rotuladas com identificação na embalagem(rótulo) dos ingredientes, informação nutricional, peso, fornecedor, data de fabricação e validade. Pão de 25 gramas por unidade, doce ou salgado.</t>
  </si>
  <si>
    <t>Café</t>
  </si>
  <si>
    <t>café torrado e moído,  qualidade recomendável: Café Superior de cafés das espécies arábica e/ou robusta/conilon, constituído, no mínimo, por grãos de café tipo 06 – Classificação Oficial Brasileira (COB). embalado em pacotes de 500g  invioladas, com registro de data de fabricação e validade estampadas no rótulo da embalagem. A validade mínima deverá ser de 04 (quatro) meses a partir da entrega do produto. As embalagens deverão estar acondicionadas em fardos ou em caixas de papelão, com peso variando de 5,0 kg a 10,0 kg.</t>
  </si>
  <si>
    <t>rúcula</t>
  </si>
  <si>
    <t>Rúcula de 1ª qualidade (folhas novas, verdes, viçosas, tenras)</t>
  </si>
  <si>
    <t>Produtores PNAE</t>
  </si>
  <si>
    <t>Nome Produtor .:</t>
  </si>
  <si>
    <t>Marilda Da Silva Romano</t>
  </si>
  <si>
    <t>CPF / CNPJ .:</t>
  </si>
  <si>
    <t>248380588-90</t>
  </si>
  <si>
    <t>Emai .:</t>
  </si>
  <si>
    <t>cambui@emater.gov.gov.br</t>
  </si>
  <si>
    <t>Telefone .:</t>
  </si>
  <si>
    <t>35 3431-6850</t>
  </si>
  <si>
    <t>Municipio .:</t>
  </si>
  <si>
    <t>Cambuí - MG</t>
  </si>
  <si>
    <t>PRODUTOS:</t>
  </si>
  <si>
    <t>alface, repolho, abacate, mandioca, beringela, acerola, brocolis, couve-flor, beterraba, cenoura, cebola, alho.</t>
  </si>
  <si>
    <t>Marcelo Pereira Simões</t>
  </si>
  <si>
    <t>35 98706-8522</t>
  </si>
  <si>
    <t>Córrego Bom Jesus - MG</t>
  </si>
  <si>
    <t>tomate, vagem, morango, cebola, repolho, cenoura, beterraba, alface, brocolis, banana prata, pepino.</t>
  </si>
  <si>
    <t>José Aparecido de Melo</t>
  </si>
  <si>
    <t>461618216-72</t>
  </si>
  <si>
    <t>35 99717-7460</t>
  </si>
  <si>
    <t>Batata, brocolis, cenoura, espinafre, alface, cheiro verde, beterraba, rabanete, repolho.</t>
  </si>
  <si>
    <t>Dener Cesar da Silva</t>
  </si>
  <si>
    <t>38 8823-1377</t>
  </si>
  <si>
    <t>Extrema</t>
  </si>
  <si>
    <t>Abóbora Madura</t>
  </si>
  <si>
    <t>Gerson Barbosa de Lima</t>
  </si>
  <si>
    <t>35 98892-4787</t>
  </si>
  <si>
    <t>alface, repolho, abacate, mandioca, beringela, cebola.</t>
  </si>
  <si>
    <t>ESPECIFICAÇÕES PRODUTO</t>
  </si>
  <si>
    <t>COTAÇÃO BRAZOPOLIS</t>
  </si>
  <si>
    <t>COTAÇÃO CRISTINA</t>
  </si>
  <si>
    <t>COTAÇÃO OURO FINO</t>
  </si>
  <si>
    <t>COTAÇÃO POUSO ALEGRE</t>
  </si>
  <si>
    <t>COTAÇÃO CAMBUI</t>
  </si>
  <si>
    <t>COTAÇÃO ITAJUBA</t>
  </si>
  <si>
    <t>VARIAÇÃO COTAÇÃO</t>
  </si>
  <si>
    <t>PRODUTO</t>
  </si>
  <si>
    <t>UNIDADE</t>
  </si>
  <si>
    <t>COTAÇÃO 1</t>
  </si>
  <si>
    <t>COTAÇÃO 2</t>
  </si>
  <si>
    <t>COTAÇÃO 3</t>
  </si>
  <si>
    <t>COTAÇÃO 4</t>
  </si>
  <si>
    <t>COTAÇÃO 5</t>
  </si>
  <si>
    <t>COTAÇÃO 6</t>
  </si>
  <si>
    <t>COTAÇÃO 7</t>
  </si>
  <si>
    <t>COTAÇÃO 8</t>
  </si>
  <si>
    <t>COTAÇÃO 9</t>
  </si>
  <si>
    <t>COTAÇÃO 10</t>
  </si>
  <si>
    <t>COTAÇÃO 11</t>
  </si>
  <si>
    <t>COTAÇÃO 12</t>
  </si>
  <si>
    <t>COTAÇÃO 13</t>
  </si>
  <si>
    <t>COTAÇÃO 14</t>
  </si>
  <si>
    <t>COTAÇÃO 15</t>
  </si>
  <si>
    <t>COTAÇÃO 16</t>
  </si>
  <si>
    <t>COTAÇÃO 17</t>
  </si>
  <si>
    <t>COTAÇÃO 18</t>
  </si>
  <si>
    <t>PREÇO MÁXIMO</t>
  </si>
  <si>
    <t>PREÇO MÍNIMO</t>
  </si>
  <si>
    <t>Banana Prata - Organica</t>
  </si>
  <si>
    <t>Cogumelo Shimeji Branco</t>
  </si>
  <si>
    <t>Geleia Orgânica</t>
  </si>
  <si>
    <t>-</t>
  </si>
  <si>
    <t>Mel de abelha europeia  (sachê)</t>
  </si>
  <si>
    <t>Molho de tomate orgânico</t>
  </si>
  <si>
    <t>Morango - Organico</t>
  </si>
  <si>
    <t>Poupa Fruta</t>
  </si>
  <si>
    <t>Vagem Macarrão</t>
  </si>
  <si>
    <t>Rúcula</t>
  </si>
  <si>
    <t>Cidade .:</t>
  </si>
  <si>
    <t>Cambui - MG</t>
  </si>
  <si>
    <t>Estabelecimento:</t>
  </si>
  <si>
    <t>Casa de Frutas Cambuiense</t>
  </si>
  <si>
    <t>Supermercado 5 irmãos</t>
  </si>
  <si>
    <t>Feira Livre</t>
  </si>
  <si>
    <t>CNPJ</t>
  </si>
  <si>
    <t>71.473.045/0001-21</t>
  </si>
  <si>
    <t>06033103/0001-34</t>
  </si>
  <si>
    <t>Cpf</t>
  </si>
  <si>
    <t>012.975.998-88</t>
  </si>
  <si>
    <t>ENDEREÇO</t>
  </si>
  <si>
    <t>Av. do Carmo, 83 - Centro</t>
  </si>
  <si>
    <t>Rua Joaquim de Paiva Cardoso, 315</t>
  </si>
  <si>
    <t>Praça Coronel Justiliano</t>
  </si>
  <si>
    <t>CONTATO</t>
  </si>
  <si>
    <t>(35) 3431-1522</t>
  </si>
  <si>
    <t>(35) 3431-8555</t>
  </si>
  <si>
    <t>Maria Geralda / 3431 1666</t>
  </si>
  <si>
    <t>Preço Médio dos produtos cotados no município</t>
  </si>
  <si>
    <t>Cotado por:</t>
  </si>
  <si>
    <t>Rafael Thomas Serone – CPF 414.851.468-95</t>
  </si>
  <si>
    <t>DATA / HORA</t>
  </si>
  <si>
    <t>25/10/2017  -  7:55h</t>
  </si>
  <si>
    <t>25/10/2017  -  8:42h</t>
  </si>
  <si>
    <t>25/10/2017  -  7:30h</t>
  </si>
  <si>
    <t>VALOR</t>
  </si>
  <si>
    <t>FORMULÁRIO Nº</t>
  </si>
  <si>
    <t>maço</t>
  </si>
  <si>
    <t>Brazópolis - MG</t>
  </si>
  <si>
    <t>Sacolão Bom Sucesso</t>
  </si>
  <si>
    <t>Supermercado e Quitanda Mineira</t>
  </si>
  <si>
    <t>Mercadinho Alvorada Martins</t>
  </si>
  <si>
    <t>15009373/0001-09</t>
  </si>
  <si>
    <t>71033138/0001-35</t>
  </si>
  <si>
    <t>09.458.442/0001-50</t>
  </si>
  <si>
    <t>Praça Sagrados Corações, 108 - Centro</t>
  </si>
  <si>
    <t>Rua Capitão Manoel Gomes, 326 - Centro</t>
  </si>
  <si>
    <t>R Capitão Manoel Gomes 110 – Brasopolis</t>
  </si>
  <si>
    <t>Sueli CPF 032.181.406-17/ TEL 3641-1259</t>
  </si>
  <si>
    <t>Mario Guilherme 3641-1224</t>
  </si>
  <si>
    <t>Rodrigo – 3641-1183</t>
  </si>
  <si>
    <t>25/10/2017  -  10:04h</t>
  </si>
  <si>
    <t>25/10/2017  -  10:49h</t>
  </si>
  <si>
    <t>25/10/2017  -  10:30h</t>
  </si>
  <si>
    <t>Cristina - MG</t>
  </si>
  <si>
    <t>Pouso Alegre - MG</t>
  </si>
  <si>
    <t>MERCADO MUNICIPAL – Centro</t>
  </si>
  <si>
    <t>Rodrigues Rodrigues Sup. LTDA – Supermercado Central</t>
  </si>
  <si>
    <t>083.911.046-48</t>
  </si>
  <si>
    <t>41.717.836/0001-99</t>
  </si>
  <si>
    <t>162.908.928-19</t>
  </si>
  <si>
    <t>Av. Duque de Caxias  s/n</t>
  </si>
  <si>
    <t>Rua Duque de Caxias, 248</t>
  </si>
  <si>
    <t>Av. Desembargador Drauzio Vilhena, s/n</t>
  </si>
  <si>
    <t>Rodrigo Rodrigues (35) 3449 4000</t>
  </si>
  <si>
    <t>Renato - (35) 3449-6300</t>
  </si>
  <si>
    <t>Eduardo - (35) 3449-4000</t>
  </si>
  <si>
    <t>28/10/2017  -  8:04h</t>
  </si>
  <si>
    <t>28/10/2017  -  8:20h</t>
  </si>
  <si>
    <t>25/10/2017  -  9:30h</t>
  </si>
  <si>
    <t>Itajubá - MG</t>
  </si>
  <si>
    <t>MERCADAO MUNICIPAL DE ITAJUBA</t>
  </si>
  <si>
    <t>Feira Livre Itajuba</t>
  </si>
  <si>
    <t>Quintando Guimaraes</t>
  </si>
  <si>
    <t>21393697/0001-36</t>
  </si>
  <si>
    <t>Rua São vicente de Paula</t>
  </si>
  <si>
    <t>Av. Ferroviarios S/N</t>
  </si>
  <si>
    <t>Rua Miguel Braga 464 -  Boa vista - Itajuba - MG</t>
  </si>
  <si>
    <t>Ysmaille 3622-2466</t>
  </si>
  <si>
    <t>Lucas – 3692 1779</t>
  </si>
  <si>
    <t>Marelo – 35 3623 4146</t>
  </si>
  <si>
    <t>31/10/2017  -  9:30h</t>
  </si>
  <si>
    <t>28/10/2017  -  9h</t>
  </si>
  <si>
    <t>31/10/2017  -  10:00h</t>
  </si>
  <si>
    <t>Ouro Fino - MG</t>
  </si>
  <si>
    <t>Mercado Municipal Ouro Fino</t>
  </si>
  <si>
    <t>A fruteira – Ouro Fino</t>
  </si>
  <si>
    <t>SUPERMERCADO BALEIA – Ouro Fino</t>
  </si>
  <si>
    <t>23.364.299/0001-69</t>
  </si>
  <si>
    <t>00.660.169/0001-78</t>
  </si>
  <si>
    <t>Rua Nicolino Rossi S/n</t>
  </si>
  <si>
    <t>Av. Delfim Moreira, 45</t>
  </si>
  <si>
    <t>Rua Delfim Moreira, 280</t>
  </si>
  <si>
    <t>Marcio - (35) 3441-9400</t>
  </si>
  <si>
    <t>Geovani (35) 9 9918 2274</t>
  </si>
  <si>
    <t>Livia - (35) 3441 2191</t>
  </si>
  <si>
    <t>28/10/2017  - 10:11h</t>
  </si>
  <si>
    <t>28/10/2017  -  10:31h</t>
  </si>
  <si>
    <t>28/10/2017  -  11h</t>
  </si>
</sst>
</file>

<file path=xl/styles.xml><?xml version="1.0" encoding="utf-8"?>
<styleSheet xmlns="http://schemas.openxmlformats.org/spreadsheetml/2006/main">
  <numFmts count="3">
    <numFmt numFmtId="164" formatCode="GENERAL"/>
    <numFmt numFmtId="165" formatCode="[$R$-416]\ #,##0.00\ ;\-[$R$-416]\ #,##0.00\ ;[$R$-416]&quot; -&quot;#\ ;@\ "/>
    <numFmt numFmtId="166" formatCode="&quot; R$ &quot;#,##0.00\ ;&quot;-R$ &quot;#,##0.00\ ;&quot; R$ -&quot;#\ ;@\ "/>
  </numFmts>
  <fonts count="19">
    <font>
      <sz val="10"/>
      <name val="Arial"/>
      <family val="2"/>
    </font>
    <font>
      <sz val="11"/>
      <color indexed="8"/>
      <name val="Calibri"/>
      <family val="2"/>
    </font>
    <font>
      <sz val="13"/>
      <color indexed="8"/>
      <name val="Arial"/>
      <family val="2"/>
    </font>
    <font>
      <b/>
      <sz val="13"/>
      <color indexed="8"/>
      <name val="Arial"/>
      <family val="2"/>
    </font>
    <font>
      <b/>
      <sz val="14"/>
      <color indexed="8"/>
      <name val="Arial"/>
      <family val="2"/>
    </font>
    <font>
      <sz val="16"/>
      <color indexed="8"/>
      <name val="Calibri"/>
      <family val="2"/>
    </font>
    <font>
      <sz val="13"/>
      <color indexed="18"/>
      <name val="Arial"/>
      <family val="2"/>
    </font>
    <font>
      <sz val="13"/>
      <name val="Arial"/>
      <family val="2"/>
    </font>
    <font>
      <b/>
      <sz val="13"/>
      <color indexed="62"/>
      <name val="Arial"/>
      <family val="2"/>
    </font>
    <font>
      <b/>
      <sz val="26"/>
      <color indexed="8"/>
      <name val="Calibri"/>
      <family val="2"/>
    </font>
    <font>
      <b/>
      <sz val="12"/>
      <color indexed="8"/>
      <name val="Calibri"/>
      <family val="2"/>
    </font>
    <font>
      <b/>
      <sz val="11"/>
      <color indexed="8"/>
      <name val="Calibri"/>
      <family val="2"/>
    </font>
    <font>
      <sz val="12"/>
      <color indexed="8"/>
      <name val="Calibri"/>
      <family val="2"/>
    </font>
    <font>
      <b/>
      <sz val="18"/>
      <color indexed="8"/>
      <name val="Arial"/>
      <family val="2"/>
    </font>
    <font>
      <sz val="11"/>
      <color indexed="10"/>
      <name val="Calibri"/>
      <family val="2"/>
    </font>
    <font>
      <b/>
      <sz val="11"/>
      <color indexed="10"/>
      <name val="Arial"/>
      <family val="2"/>
    </font>
    <font>
      <sz val="12"/>
      <color indexed="10"/>
      <name val="Arial"/>
      <family val="2"/>
    </font>
    <font>
      <sz val="12"/>
      <color indexed="8"/>
      <name val="Arial"/>
      <family val="2"/>
    </font>
    <font>
      <b/>
      <sz val="14"/>
      <color indexed="8"/>
      <name val="Calibri"/>
      <family val="2"/>
    </font>
  </fonts>
  <fills count="8">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s>
  <borders count="29">
    <border>
      <left/>
      <right/>
      <top/>
      <bottom/>
      <diagonal/>
    </border>
    <border>
      <left style="thin">
        <color indexed="8"/>
      </left>
      <right style="thin">
        <color indexed="8"/>
      </right>
      <top style="thin">
        <color indexed="8"/>
      </top>
      <bottom style="thin">
        <color indexed="8"/>
      </bottom>
    </border>
    <border>
      <left style="thick">
        <color indexed="18"/>
      </left>
      <right>
        <color indexed="63"/>
      </right>
      <top style="thick">
        <color indexed="18"/>
      </top>
      <bottom style="thick">
        <color indexed="18"/>
      </bottom>
    </border>
    <border>
      <left style="thick">
        <color indexed="18"/>
      </left>
      <right style="thick">
        <color indexed="18"/>
      </right>
      <top style="thick">
        <color indexed="18"/>
      </top>
      <bottom style="thick">
        <color indexed="18"/>
      </bottom>
    </border>
    <border>
      <left style="thick">
        <color indexed="18"/>
      </left>
      <right>
        <color indexed="63"/>
      </right>
      <top>
        <color indexed="63"/>
      </top>
      <bottom style="thick">
        <color indexed="18"/>
      </bottom>
    </border>
    <border>
      <left style="thick">
        <color indexed="18"/>
      </left>
      <right style="thick">
        <color indexed="18"/>
      </right>
      <top>
        <color indexed="63"/>
      </top>
      <bottom style="thick">
        <color indexed="18"/>
      </bottom>
    </border>
    <border>
      <left style="thick">
        <color indexed="18"/>
      </left>
      <right style="thick">
        <color indexed="18"/>
      </right>
      <top style="thick">
        <color indexed="18"/>
      </top>
      <bottom>
        <color indexed="63"/>
      </bottom>
    </border>
    <border>
      <left>
        <color indexed="63"/>
      </left>
      <right style="thin">
        <color indexed="8"/>
      </right>
      <top style="thin">
        <color indexed="8"/>
      </top>
      <bottom style="thin">
        <color indexed="8"/>
      </bottom>
    </border>
    <border>
      <left style="thick">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style="thick">
        <color indexed="8"/>
      </right>
      <top style="thick">
        <color indexed="8"/>
      </top>
      <bottom style="thick">
        <color indexed="8"/>
      </bottom>
    </border>
    <border>
      <left>
        <color indexed="63"/>
      </left>
      <right style="thick">
        <color indexed="8"/>
      </right>
      <top>
        <color indexed="63"/>
      </top>
      <bottom>
        <color indexed="63"/>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style="thin">
        <color indexed="8"/>
      </top>
      <bottom style="thick">
        <color indexed="8"/>
      </bottom>
    </border>
    <border>
      <left>
        <color indexed="63"/>
      </left>
      <right style="thick">
        <color indexed="8"/>
      </right>
      <top style="thick">
        <color indexed="8"/>
      </top>
      <bottom style="thick">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n">
        <color indexed="8"/>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1" fillId="0" borderId="0">
      <alignment/>
      <protection/>
    </xf>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15">
    <xf numFmtId="164" fontId="0" fillId="0" borderId="0" xfId="0" applyAlignment="1">
      <alignment/>
    </xf>
    <xf numFmtId="164" fontId="1" fillId="0" borderId="0" xfId="20" applyFont="1" applyBorder="1" applyAlignment="1">
      <alignment/>
      <protection/>
    </xf>
    <xf numFmtId="164" fontId="1" fillId="0" borderId="0" xfId="20" applyFont="1" applyBorder="1" applyAlignment="1">
      <alignment horizontal="center" wrapText="1"/>
      <protection/>
    </xf>
    <xf numFmtId="164" fontId="1" fillId="0" borderId="0" xfId="20" applyFont="1" applyBorder="1" applyAlignment="1">
      <alignment horizontal="center"/>
      <protection/>
    </xf>
    <xf numFmtId="164" fontId="1" fillId="0" borderId="0" xfId="20" applyBorder="1">
      <alignment/>
      <protection/>
    </xf>
    <xf numFmtId="164" fontId="1" fillId="0" borderId="0" xfId="20">
      <alignment/>
      <protection/>
    </xf>
    <xf numFmtId="164" fontId="2" fillId="0" borderId="1" xfId="20" applyFont="1" applyBorder="1" applyAlignment="1">
      <alignment horizontal="center" vertical="top" wrapText="1"/>
      <protection/>
    </xf>
    <xf numFmtId="164" fontId="2" fillId="0" borderId="1" xfId="20" applyFont="1" applyBorder="1" applyAlignment="1">
      <alignment horizontal="left" wrapText="1"/>
      <protection/>
    </xf>
    <xf numFmtId="164" fontId="3" fillId="0" borderId="1" xfId="20" applyFont="1" applyBorder="1" applyAlignment="1">
      <alignment horizontal="center" vertical="center" wrapText="1"/>
      <protection/>
    </xf>
    <xf numFmtId="164" fontId="4" fillId="0" borderId="1" xfId="20" applyFont="1" applyBorder="1" applyAlignment="1">
      <alignment horizontal="center" vertical="center"/>
      <protection/>
    </xf>
    <xf numFmtId="165" fontId="4" fillId="0" borderId="1" xfId="20" applyNumberFormat="1" applyFont="1" applyBorder="1" applyAlignment="1">
      <alignment horizontal="center" vertical="center"/>
      <protection/>
    </xf>
    <xf numFmtId="164" fontId="1" fillId="0" borderId="0" xfId="20" applyBorder="1" applyAlignment="1">
      <alignment horizontal="center" vertical="center"/>
      <protection/>
    </xf>
    <xf numFmtId="164" fontId="2" fillId="0" borderId="2" xfId="20" applyFont="1" applyBorder="1" applyAlignment="1">
      <alignment horizontal="center" vertical="center" wrapText="1"/>
      <protection/>
    </xf>
    <xf numFmtId="164" fontId="2" fillId="0" borderId="3" xfId="20" applyFont="1" applyBorder="1" applyAlignment="1">
      <alignment horizontal="justify" vertical="center" wrapText="1"/>
      <protection/>
    </xf>
    <xf numFmtId="164" fontId="5" fillId="0" borderId="1" xfId="20" applyFont="1" applyBorder="1" applyAlignment="1">
      <alignment horizontal="center" vertical="center"/>
      <protection/>
    </xf>
    <xf numFmtId="166" fontId="5" fillId="0" borderId="1" xfId="17" applyFont="1" applyBorder="1" applyAlignment="1" applyProtection="1">
      <alignment vertical="center"/>
      <protection/>
    </xf>
    <xf numFmtId="164" fontId="2" fillId="0" borderId="4" xfId="20" applyFont="1" applyBorder="1" applyAlignment="1">
      <alignment horizontal="center" vertical="center" wrapText="1"/>
      <protection/>
    </xf>
    <xf numFmtId="164" fontId="2" fillId="0" borderId="5" xfId="20" applyFont="1" applyBorder="1" applyAlignment="1">
      <alignment horizontal="justify" vertical="center" wrapText="1"/>
      <protection/>
    </xf>
    <xf numFmtId="164" fontId="6" fillId="0" borderId="5" xfId="20" applyFont="1" applyBorder="1" applyAlignment="1">
      <alignment horizontal="justify" vertical="center" wrapText="1"/>
      <protection/>
    </xf>
    <xf numFmtId="164" fontId="6" fillId="0" borderId="3" xfId="20" applyFont="1" applyBorder="1" applyAlignment="1">
      <alignment horizontal="justify" vertical="center" wrapText="1"/>
      <protection/>
    </xf>
    <xf numFmtId="164" fontId="2" fillId="0" borderId="6" xfId="20" applyFont="1" applyBorder="1" applyAlignment="1">
      <alignment vertical="center" wrapText="1"/>
      <protection/>
    </xf>
    <xf numFmtId="164" fontId="2" fillId="0" borderId="6" xfId="20" applyFont="1" applyBorder="1" applyAlignment="1">
      <alignment horizontal="justify" vertical="center" wrapText="1"/>
      <protection/>
    </xf>
    <xf numFmtId="164" fontId="2" fillId="0" borderId="1" xfId="20" applyFont="1" applyBorder="1" applyAlignment="1">
      <alignment horizontal="justify" vertical="center" wrapText="1"/>
      <protection/>
    </xf>
    <xf numFmtId="164" fontId="5" fillId="0" borderId="7" xfId="20" applyFont="1" applyBorder="1" applyAlignment="1">
      <alignment horizontal="center" vertical="center"/>
      <protection/>
    </xf>
    <xf numFmtId="164" fontId="2" fillId="0" borderId="1" xfId="20" applyFont="1" applyBorder="1" applyAlignment="1">
      <alignment horizontal="center" vertical="center"/>
      <protection/>
    </xf>
    <xf numFmtId="164" fontId="6" fillId="0" borderId="4"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9" fillId="0" borderId="0" xfId="20" applyFont="1" applyBorder="1" applyAlignment="1">
      <alignment horizontal="center" vertical="center"/>
      <protection/>
    </xf>
    <xf numFmtId="164" fontId="10" fillId="2" borderId="8" xfId="20" applyFont="1" applyFill="1" applyBorder="1" applyAlignment="1">
      <alignment horizontal="center"/>
      <protection/>
    </xf>
    <xf numFmtId="164" fontId="1" fillId="2" borderId="9" xfId="20" applyFont="1" applyFill="1" applyBorder="1" applyAlignment="1">
      <alignment horizontal="left"/>
      <protection/>
    </xf>
    <xf numFmtId="164" fontId="10" fillId="2" borderId="10" xfId="20" applyFont="1" applyFill="1" applyBorder="1" applyAlignment="1">
      <alignment horizontal="center"/>
      <protection/>
    </xf>
    <xf numFmtId="164" fontId="1" fillId="2" borderId="11" xfId="20" applyFont="1" applyFill="1" applyBorder="1" applyAlignment="1">
      <alignment horizontal="center"/>
      <protection/>
    </xf>
    <xf numFmtId="164" fontId="10" fillId="2" borderId="12" xfId="20" applyFont="1" applyFill="1" applyBorder="1" applyAlignment="1">
      <alignment horizontal="center"/>
      <protection/>
    </xf>
    <xf numFmtId="164" fontId="1" fillId="2" borderId="13" xfId="20" applyFont="1" applyFill="1" applyBorder="1" applyAlignment="1">
      <alignment horizontal="center"/>
      <protection/>
    </xf>
    <xf numFmtId="164" fontId="10" fillId="2" borderId="14" xfId="20" applyFont="1" applyFill="1" applyBorder="1" applyAlignment="1">
      <alignment horizontal="center"/>
      <protection/>
    </xf>
    <xf numFmtId="164" fontId="1" fillId="2" borderId="15" xfId="20" applyFont="1" applyFill="1" applyBorder="1">
      <alignment/>
      <protection/>
    </xf>
    <xf numFmtId="164" fontId="10" fillId="2" borderId="16" xfId="20" applyFont="1" applyFill="1" applyBorder="1" applyAlignment="1">
      <alignment horizontal="center"/>
      <protection/>
    </xf>
    <xf numFmtId="164" fontId="11" fillId="2" borderId="17" xfId="20" applyFont="1" applyFill="1" applyBorder="1" applyAlignment="1">
      <alignment horizontal="center"/>
      <protection/>
    </xf>
    <xf numFmtId="164" fontId="10" fillId="2" borderId="12" xfId="20" applyFont="1" applyFill="1" applyBorder="1" applyAlignment="1">
      <alignment horizontal="center" vertical="center"/>
      <protection/>
    </xf>
    <xf numFmtId="164" fontId="12" fillId="2" borderId="18" xfId="20" applyFont="1" applyFill="1" applyBorder="1" applyAlignment="1">
      <alignment horizontal="center" vertical="center" wrapText="1"/>
      <protection/>
    </xf>
    <xf numFmtId="164" fontId="1" fillId="0" borderId="0" xfId="20" applyAlignment="1">
      <alignment horizontal="center"/>
      <protection/>
    </xf>
    <xf numFmtId="164" fontId="10" fillId="3" borderId="8" xfId="20" applyFont="1" applyFill="1" applyBorder="1" applyAlignment="1">
      <alignment horizontal="center"/>
      <protection/>
    </xf>
    <xf numFmtId="164" fontId="1" fillId="3" borderId="9" xfId="20" applyFont="1" applyFill="1" applyBorder="1" applyAlignment="1">
      <alignment horizontal="left"/>
      <protection/>
    </xf>
    <xf numFmtId="164" fontId="10" fillId="3" borderId="10" xfId="20" applyFont="1" applyFill="1" applyBorder="1" applyAlignment="1">
      <alignment horizontal="center"/>
      <protection/>
    </xf>
    <xf numFmtId="164" fontId="1" fillId="3" borderId="11" xfId="20" applyFill="1" applyBorder="1" applyAlignment="1">
      <alignment horizontal="center"/>
      <protection/>
    </xf>
    <xf numFmtId="164" fontId="10" fillId="3" borderId="12" xfId="20" applyFont="1" applyFill="1" applyBorder="1" applyAlignment="1">
      <alignment horizontal="center"/>
      <protection/>
    </xf>
    <xf numFmtId="164" fontId="1" fillId="3" borderId="13" xfId="20" applyFill="1" applyBorder="1" applyAlignment="1">
      <alignment horizontal="center"/>
      <protection/>
    </xf>
    <xf numFmtId="164" fontId="10" fillId="3" borderId="14" xfId="20" applyFont="1" applyFill="1" applyBorder="1" applyAlignment="1">
      <alignment horizontal="center"/>
      <protection/>
    </xf>
    <xf numFmtId="164" fontId="1" fillId="3" borderId="15" xfId="20" applyFont="1" applyFill="1" applyBorder="1">
      <alignment/>
      <protection/>
    </xf>
    <xf numFmtId="164" fontId="10" fillId="3" borderId="16" xfId="20" applyFont="1" applyFill="1" applyBorder="1" applyAlignment="1">
      <alignment horizontal="center"/>
      <protection/>
    </xf>
    <xf numFmtId="164" fontId="11" fillId="3" borderId="17" xfId="20" applyFont="1" applyFill="1" applyBorder="1" applyAlignment="1">
      <alignment horizontal="center"/>
      <protection/>
    </xf>
    <xf numFmtId="164" fontId="1" fillId="3" borderId="12" xfId="20" applyFont="1" applyFill="1" applyBorder="1" applyAlignment="1">
      <alignment horizontal="center" vertical="center"/>
      <protection/>
    </xf>
    <xf numFmtId="164" fontId="1" fillId="3" borderId="12" xfId="20" applyFont="1" applyFill="1" applyBorder="1" applyAlignment="1">
      <alignment horizontal="center" wrapText="1"/>
      <protection/>
    </xf>
    <xf numFmtId="164" fontId="12" fillId="2" borderId="8" xfId="20" applyFont="1" applyFill="1" applyBorder="1" applyAlignment="1">
      <alignment horizontal="center"/>
      <protection/>
    </xf>
    <xf numFmtId="164" fontId="12" fillId="2" borderId="10" xfId="20" applyFont="1" applyFill="1" applyBorder="1" applyAlignment="1">
      <alignment horizontal="center"/>
      <protection/>
    </xf>
    <xf numFmtId="164" fontId="12" fillId="2" borderId="12" xfId="20" applyFont="1" applyFill="1" applyBorder="1" applyAlignment="1">
      <alignment horizontal="center"/>
      <protection/>
    </xf>
    <xf numFmtId="164" fontId="12" fillId="2" borderId="14" xfId="20" applyFont="1" applyFill="1" applyBorder="1" applyAlignment="1">
      <alignment horizontal="center"/>
      <protection/>
    </xf>
    <xf numFmtId="164" fontId="12" fillId="2" borderId="16" xfId="20" applyFont="1" applyFill="1" applyBorder="1" applyAlignment="1">
      <alignment horizontal="center"/>
      <protection/>
    </xf>
    <xf numFmtId="164" fontId="1" fillId="2" borderId="17" xfId="20" applyFont="1" applyFill="1" applyBorder="1" applyAlignment="1">
      <alignment horizontal="center"/>
      <protection/>
    </xf>
    <xf numFmtId="164" fontId="12" fillId="2" borderId="12" xfId="20" applyFont="1" applyFill="1" applyBorder="1" applyAlignment="1">
      <alignment horizontal="center" vertical="center"/>
      <protection/>
    </xf>
    <xf numFmtId="164" fontId="1" fillId="3" borderId="12" xfId="20" applyFont="1" applyFill="1" applyBorder="1" applyAlignment="1">
      <alignment horizontal="center"/>
      <protection/>
    </xf>
    <xf numFmtId="164" fontId="1" fillId="0" borderId="0" xfId="20" applyFont="1" applyAlignment="1">
      <alignment horizontal="center"/>
      <protection/>
    </xf>
    <xf numFmtId="165" fontId="13" fillId="0" borderId="12" xfId="20" applyNumberFormat="1" applyFont="1" applyBorder="1" applyAlignment="1">
      <alignment horizontal="center" vertical="center"/>
      <protection/>
    </xf>
    <xf numFmtId="165" fontId="13" fillId="4" borderId="19" xfId="20" applyNumberFormat="1" applyFont="1" applyFill="1" applyBorder="1" applyAlignment="1">
      <alignment horizontal="center" vertical="center"/>
      <protection/>
    </xf>
    <xf numFmtId="165" fontId="13" fillId="5" borderId="19" xfId="20" applyNumberFormat="1" applyFont="1" applyFill="1" applyBorder="1" applyAlignment="1">
      <alignment horizontal="center" vertical="center"/>
      <protection/>
    </xf>
    <xf numFmtId="165" fontId="13" fillId="0" borderId="20" xfId="20" applyNumberFormat="1" applyFont="1" applyBorder="1" applyAlignment="1">
      <alignment horizontal="center" vertical="center"/>
      <protection/>
    </xf>
    <xf numFmtId="164" fontId="14" fillId="0" borderId="0" xfId="20" applyFont="1" applyAlignment="1">
      <alignment horizontal="center" vertical="center"/>
      <protection/>
    </xf>
    <xf numFmtId="164" fontId="15" fillId="0" borderId="21" xfId="20" applyFont="1" applyBorder="1" applyAlignment="1">
      <alignment horizontal="center" vertical="center" wrapText="1"/>
      <protection/>
    </xf>
    <xf numFmtId="164" fontId="15" fillId="0" borderId="12" xfId="20" applyFont="1" applyBorder="1" applyAlignment="1">
      <alignment horizontal="center" vertical="center"/>
      <protection/>
    </xf>
    <xf numFmtId="164" fontId="15" fillId="0" borderId="22" xfId="20" applyFont="1" applyBorder="1" applyAlignment="1">
      <alignment horizontal="center" vertical="center"/>
      <protection/>
    </xf>
    <xf numFmtId="165" fontId="15" fillId="4" borderId="22" xfId="20" applyNumberFormat="1" applyFont="1" applyFill="1" applyBorder="1" applyAlignment="1">
      <alignment horizontal="center" vertical="center"/>
      <protection/>
    </xf>
    <xf numFmtId="165" fontId="15" fillId="5" borderId="22" xfId="20" applyNumberFormat="1" applyFont="1" applyFill="1" applyBorder="1" applyAlignment="1">
      <alignment horizontal="center" vertical="center"/>
      <protection/>
    </xf>
    <xf numFmtId="165" fontId="15" fillId="0" borderId="22" xfId="20" applyNumberFormat="1" applyFont="1" applyBorder="1" applyAlignment="1">
      <alignment horizontal="center" vertical="center"/>
      <protection/>
    </xf>
    <xf numFmtId="165" fontId="15" fillId="0" borderId="23" xfId="20" applyNumberFormat="1" applyFont="1" applyBorder="1" applyAlignment="1">
      <alignment horizontal="center" vertical="center"/>
      <protection/>
    </xf>
    <xf numFmtId="164" fontId="16" fillId="0" borderId="0" xfId="20" applyFont="1" applyAlignment="1">
      <alignment horizontal="center" vertical="center"/>
      <protection/>
    </xf>
    <xf numFmtId="164" fontId="1" fillId="0" borderId="1" xfId="20" applyBorder="1" applyAlignment="1">
      <alignment horizontal="center"/>
      <protection/>
    </xf>
    <xf numFmtId="164" fontId="1" fillId="0" borderId="1" xfId="20" applyFont="1" applyBorder="1" applyAlignment="1">
      <alignment horizontal="center"/>
      <protection/>
    </xf>
    <xf numFmtId="164" fontId="17" fillId="0" borderId="24" xfId="20" applyFont="1" applyBorder="1" applyAlignment="1">
      <alignment horizontal="center"/>
      <protection/>
    </xf>
    <xf numFmtId="166" fontId="17" fillId="0" borderId="24" xfId="20" applyNumberFormat="1" applyFont="1" applyBorder="1" applyAlignment="1">
      <alignment horizontal="center"/>
      <protection/>
    </xf>
    <xf numFmtId="165" fontId="17" fillId="4" borderId="24" xfId="20" applyNumberFormat="1" applyFont="1" applyFill="1" applyBorder="1" applyAlignment="1">
      <alignment horizontal="center"/>
      <protection/>
    </xf>
    <xf numFmtId="165" fontId="17" fillId="5" borderId="24" xfId="20" applyNumberFormat="1" applyFont="1" applyFill="1" applyBorder="1" applyAlignment="1">
      <alignment horizontal="center"/>
      <protection/>
    </xf>
    <xf numFmtId="165" fontId="17" fillId="0" borderId="24" xfId="20" applyNumberFormat="1" applyFont="1" applyBorder="1" applyAlignment="1">
      <alignment horizontal="center"/>
      <protection/>
    </xf>
    <xf numFmtId="165" fontId="17" fillId="0" borderId="25" xfId="20" applyNumberFormat="1" applyFont="1" applyBorder="1" applyAlignment="1">
      <alignment horizontal="center"/>
      <protection/>
    </xf>
    <xf numFmtId="164" fontId="17" fillId="0" borderId="1" xfId="20" applyFont="1" applyBorder="1" applyAlignment="1">
      <alignment horizontal="center"/>
      <protection/>
    </xf>
    <xf numFmtId="166" fontId="17" fillId="0" borderId="1" xfId="20" applyNumberFormat="1" applyFont="1" applyBorder="1" applyAlignment="1">
      <alignment horizontal="center"/>
      <protection/>
    </xf>
    <xf numFmtId="165" fontId="17" fillId="4" borderId="1" xfId="20" applyNumberFormat="1" applyFont="1" applyFill="1" applyBorder="1" applyAlignment="1">
      <alignment horizontal="center"/>
      <protection/>
    </xf>
    <xf numFmtId="165" fontId="17" fillId="5" borderId="1" xfId="20" applyNumberFormat="1" applyFont="1" applyFill="1" applyBorder="1" applyAlignment="1">
      <alignment horizontal="center"/>
      <protection/>
    </xf>
    <xf numFmtId="165" fontId="17" fillId="0" borderId="1" xfId="20" applyNumberFormat="1" applyFont="1" applyBorder="1" applyAlignment="1">
      <alignment horizontal="center"/>
      <protection/>
    </xf>
    <xf numFmtId="165" fontId="17" fillId="0" borderId="26" xfId="20" applyNumberFormat="1" applyFont="1" applyBorder="1" applyAlignment="1">
      <alignment horizontal="center"/>
      <protection/>
    </xf>
    <xf numFmtId="164" fontId="1" fillId="6" borderId="1" xfId="20" applyFont="1" applyFill="1" applyBorder="1" applyAlignment="1">
      <alignment horizontal="center" vertical="center"/>
      <protection/>
    </xf>
    <xf numFmtId="164" fontId="18" fillId="6" borderId="1" xfId="20" applyFont="1" applyFill="1" applyBorder="1" applyAlignment="1">
      <alignment horizontal="center" vertical="center"/>
      <protection/>
    </xf>
    <xf numFmtId="164" fontId="1" fillId="0" borderId="27" xfId="20" applyFont="1" applyBorder="1" applyAlignment="1">
      <alignment horizontal="center"/>
      <protection/>
    </xf>
    <xf numFmtId="164" fontId="1" fillId="0" borderId="8" xfId="20" applyFont="1" applyBorder="1" applyAlignment="1">
      <alignment horizontal="center"/>
      <protection/>
    </xf>
    <xf numFmtId="164" fontId="1" fillId="0" borderId="9" xfId="20" applyFont="1" applyBorder="1" applyAlignment="1">
      <alignment horizontal="center"/>
      <protection/>
    </xf>
    <xf numFmtId="164" fontId="1" fillId="0" borderId="10" xfId="20" applyFont="1" applyBorder="1" applyAlignment="1">
      <alignment horizontal="center"/>
      <protection/>
    </xf>
    <xf numFmtId="164" fontId="1" fillId="0" borderId="26" xfId="20" applyFont="1" applyBorder="1" applyAlignment="1">
      <alignment horizontal="center"/>
      <protection/>
    </xf>
    <xf numFmtId="164" fontId="1" fillId="0" borderId="14" xfId="20" applyFont="1" applyBorder="1" applyAlignment="1">
      <alignment horizontal="center"/>
      <protection/>
    </xf>
    <xf numFmtId="164" fontId="1" fillId="0" borderId="17" xfId="20" applyFont="1" applyBorder="1" applyAlignment="1">
      <alignment horizontal="center"/>
      <protection/>
    </xf>
    <xf numFmtId="164" fontId="10" fillId="6" borderId="1" xfId="20" applyFont="1" applyFill="1" applyBorder="1" applyAlignment="1">
      <alignment horizontal="center" vertical="center"/>
      <protection/>
    </xf>
    <xf numFmtId="164" fontId="1" fillId="0" borderId="27" xfId="20" applyFont="1" applyBorder="1" applyAlignment="1">
      <alignment horizontal="center" vertical="center"/>
      <protection/>
    </xf>
    <xf numFmtId="165" fontId="1" fillId="0" borderId="1" xfId="20" applyNumberFormat="1" applyFont="1" applyBorder="1" applyAlignment="1">
      <alignment horizontal="center"/>
      <protection/>
    </xf>
    <xf numFmtId="166" fontId="1" fillId="0" borderId="1" xfId="20" applyNumberFormat="1" applyFont="1" applyBorder="1" applyAlignment="1">
      <alignment horizontal="center"/>
      <protection/>
    </xf>
    <xf numFmtId="164" fontId="14" fillId="7" borderId="1" xfId="20" applyFont="1" applyFill="1" applyBorder="1">
      <alignment/>
      <protection/>
    </xf>
    <xf numFmtId="164" fontId="1" fillId="0" borderId="11" xfId="20" applyFont="1" applyBorder="1" applyAlignment="1">
      <alignment horizontal="center"/>
      <protection/>
    </xf>
    <xf numFmtId="164" fontId="1" fillId="0" borderId="11" xfId="20" applyBorder="1" applyAlignment="1">
      <alignment horizontal="center"/>
      <protection/>
    </xf>
    <xf numFmtId="164" fontId="1" fillId="0" borderId="7" xfId="20" applyFont="1" applyBorder="1" applyAlignment="1">
      <alignment horizontal="center"/>
      <protection/>
    </xf>
    <xf numFmtId="164" fontId="1" fillId="0" borderId="24" xfId="20" applyFont="1" applyBorder="1" applyAlignment="1">
      <alignment horizontal="center"/>
      <protection/>
    </xf>
    <xf numFmtId="166" fontId="1" fillId="0" borderId="1" xfId="20" applyNumberFormat="1" applyBorder="1">
      <alignment/>
      <protection/>
    </xf>
    <xf numFmtId="166" fontId="1" fillId="0" borderId="1" xfId="20" applyNumberFormat="1" applyFont="1" applyBorder="1" applyAlignment="1">
      <alignment horizontal="center" vertical="center"/>
      <protection/>
    </xf>
    <xf numFmtId="166" fontId="1" fillId="0" borderId="28" xfId="20" applyNumberFormat="1" applyFont="1" applyBorder="1" applyAlignment="1">
      <alignment horizontal="center" vertical="center"/>
      <protection/>
    </xf>
    <xf numFmtId="166" fontId="1" fillId="0" borderId="28" xfId="20" applyNumberFormat="1" applyFont="1" applyBorder="1" applyAlignment="1">
      <alignment horizontal="center"/>
      <protection/>
    </xf>
    <xf numFmtId="166" fontId="1" fillId="0" borderId="28" xfId="20" applyNumberFormat="1" applyFont="1" applyBorder="1">
      <alignment/>
      <protection/>
    </xf>
    <xf numFmtId="164" fontId="11" fillId="0" borderId="8" xfId="20" applyFont="1" applyBorder="1" applyAlignment="1">
      <alignment horizontal="center"/>
      <protection/>
    </xf>
    <xf numFmtId="164" fontId="11" fillId="0" borderId="10" xfId="20" applyFont="1" applyBorder="1" applyAlignment="1">
      <alignment horizontal="center"/>
      <protection/>
    </xf>
    <xf numFmtId="164" fontId="11" fillId="0" borderId="14" xfId="20" applyFont="1" applyBorder="1" applyAlignment="1">
      <alignment horizont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DBDBDB"/>
      <rgbColor rgb="00808080"/>
      <rgbColor rgb="009999FF"/>
      <rgbColor rgb="00993366"/>
      <rgbColor rgb="00EDEDED"/>
      <rgbColor rgb="00DEEBF7"/>
      <rgbColor rgb="00660066"/>
      <rgbColor rgb="00FF8080"/>
      <rgbColor rgb="000066CC"/>
      <rgbColor rgb="00BDD7EE"/>
      <rgbColor rgb="00000080"/>
      <rgbColor rgb="00FF00FF"/>
      <rgbColor rgb="00FFFF00"/>
      <rgbColor rgb="0000FFFF"/>
      <rgbColor rgb="00800080"/>
      <rgbColor rgb="00800000"/>
      <rgbColor rgb="00008080"/>
      <rgbColor rgb="000000FF"/>
      <rgbColor rgb="0000CCFF"/>
      <rgbColor rgb="00CCFFFF"/>
      <rgbColor rgb="00D6DC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xdr:row>
      <xdr:rowOff>28575</xdr:rowOff>
    </xdr:from>
    <xdr:to>
      <xdr:col>2</xdr:col>
      <xdr:colOff>904875</xdr:colOff>
      <xdr:row>1</xdr:row>
      <xdr:rowOff>1295400</xdr:rowOff>
    </xdr:to>
    <xdr:pic>
      <xdr:nvPicPr>
        <xdr:cNvPr id="1" name="Imagem 2"/>
        <xdr:cNvPicPr preferRelativeResize="1">
          <a:picLocks noChangeAspect="1"/>
        </xdr:cNvPicPr>
      </xdr:nvPicPr>
      <xdr:blipFill>
        <a:blip r:embed="rId1"/>
        <a:stretch>
          <a:fillRect/>
        </a:stretch>
      </xdr:blipFill>
      <xdr:spPr>
        <a:xfrm>
          <a:off x="428625" y="238125"/>
          <a:ext cx="2638425" cy="1266825"/>
        </a:xfrm>
        <a:prstGeom prst="rect">
          <a:avLst/>
        </a:prstGeom>
        <a:blipFill>
          <a:blip r:embed=""/>
          <a:srcRect/>
          <a:stretch>
            <a:fillRect/>
          </a:stretch>
        </a:blipFill>
        <a:ln w="9525" cmpd="sng">
          <a:noFill/>
        </a:ln>
      </xdr:spPr>
    </xdr:pic>
    <xdr:clientData/>
  </xdr:twoCellAnchor>
  <xdr:twoCellAnchor editAs="absolute">
    <xdr:from>
      <xdr:col>1</xdr:col>
      <xdr:colOff>9525</xdr:colOff>
      <xdr:row>2</xdr:row>
      <xdr:rowOff>28575</xdr:rowOff>
    </xdr:from>
    <xdr:to>
      <xdr:col>5</xdr:col>
      <xdr:colOff>38100</xdr:colOff>
      <xdr:row>2</xdr:row>
      <xdr:rowOff>2019300</xdr:rowOff>
    </xdr:to>
    <xdr:sp fLocksText="0">
      <xdr:nvSpPr>
        <xdr:cNvPr id="2" name="TextBox 2"/>
        <xdr:cNvSpPr txBox="1">
          <a:spLocks noChangeArrowheads="1"/>
        </xdr:cNvSpPr>
      </xdr:nvSpPr>
      <xdr:spPr>
        <a:xfrm>
          <a:off x="247650" y="1895475"/>
          <a:ext cx="10953750" cy="1990725"/>
        </a:xfrm>
        <a:prstGeom prst="rect">
          <a:avLst/>
        </a:prstGeom>
        <a:noFill/>
        <a:ln w="9525" cmpd="sng">
          <a:noFill/>
        </a:ln>
      </xdr:spPr>
      <xdr:txBody>
        <a:bodyPr vertOverflow="clip" wrap="square" lIns="0" tIns="0" rIns="0" bIns="0"/>
        <a:p>
          <a:pPr algn="l">
            <a:defRPr/>
          </a:pPr>
          <a:r>
            <a:rPr lang="en-US" cap="none" sz="1300" b="0" i="0" u="none" baseline="0">
              <a:latin typeface="Arial"/>
              <a:ea typeface="Arial"/>
              <a:cs typeface="Arial"/>
            </a:rPr>
            <a:t>==&gt; Cotações realizadas entre os dias </a:t>
          </a:r>
          <a:r>
            <a:rPr lang="en-US" cap="none" sz="1300" b="1" i="0" u="none" baseline="0">
              <a:solidFill>
                <a:srgbClr val="3333FF"/>
              </a:solidFill>
              <a:latin typeface="Arial"/>
              <a:ea typeface="Arial"/>
              <a:cs typeface="Arial"/>
            </a:rPr>
            <a:t>25 a 31/10/2017</a:t>
          </a:r>
          <a:r>
            <a:rPr lang="en-US" cap="none" sz="1300" b="0" i="0" u="none" baseline="0">
              <a:latin typeface="Arial"/>
              <a:ea typeface="Arial"/>
              <a:cs typeface="Arial"/>
            </a:rPr>
            <a:t>, nos municípios de Pouso Alegre, Brasopolis, Cambuí, Itajuba e Ouro Fino, abrangendo as Regiões das </a:t>
          </a:r>
          <a:r>
            <a:rPr lang="en-US" cap="none" sz="1300" b="1" i="0" u="none" baseline="0">
              <a:solidFill>
                <a:srgbClr val="3333FF"/>
              </a:solidFill>
              <a:latin typeface="Arial"/>
              <a:ea typeface="Arial"/>
              <a:cs typeface="Arial"/>
            </a:rPr>
            <a:t>Superintendências Regionais de Ensino de Pouso Alegre e Itajubá.
</a:t>
          </a:r>
          <a:r>
            <a:rPr lang="en-US" cap="none" sz="1300" b="0" i="0" u="none" baseline="0">
              <a:latin typeface="Arial"/>
              <a:ea typeface="Arial"/>
              <a:cs typeface="Arial"/>
            </a:rPr>
            <a:t>==&gt; A pesquisa atende o previsto no § 1º do Art. 29 da Resolução CD/FNDE 04/2015.
==&gt; Não foram considerados, acrescido dos insumos, tais como despesas com frete, embalagens, encargos e quaisquer outros necessários para o fornecimento do produto.
==&gt;Conforme § 4º Art. 29 da Resolução CD/FNDE 04/2015 poderá ser acrescido aos preços dos produtos convencionais até 30% (trinta por cento) para definição de preço dos produtos orgânicos e agroecológicos certificados, conforme Lei nº 12.512, de 14 de outubro de 2011.</a:t>
          </a:r>
        </a:p>
      </xdr:txBody>
    </xdr:sp>
    <xdr:clientData/>
  </xdr:twoCellAnchor>
  <xdr:twoCellAnchor editAs="absolute">
    <xdr:from>
      <xdr:col>4</xdr:col>
      <xdr:colOff>142875</xdr:colOff>
      <xdr:row>1</xdr:row>
      <xdr:rowOff>47625</xdr:rowOff>
    </xdr:from>
    <xdr:to>
      <xdr:col>4</xdr:col>
      <xdr:colOff>1219200</xdr:colOff>
      <xdr:row>1</xdr:row>
      <xdr:rowOff>1628775</xdr:rowOff>
    </xdr:to>
    <xdr:pic>
      <xdr:nvPicPr>
        <xdr:cNvPr id="3" name="Figura 1"/>
        <xdr:cNvPicPr preferRelativeResize="1">
          <a:picLocks noChangeAspect="1"/>
        </xdr:cNvPicPr>
      </xdr:nvPicPr>
      <xdr:blipFill>
        <a:blip r:embed="rId2"/>
        <a:stretch>
          <a:fillRect/>
        </a:stretch>
      </xdr:blipFill>
      <xdr:spPr>
        <a:xfrm>
          <a:off x="9925050" y="257175"/>
          <a:ext cx="1076325" cy="1581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50"/>
  <sheetViews>
    <sheetView tabSelected="1" zoomScale="90" zoomScaleNormal="90" workbookViewId="0" topLeftCell="A48">
      <selection activeCell="A52" sqref="A52"/>
    </sheetView>
  </sheetViews>
  <sheetFormatPr defaultColWidth="8.00390625" defaultRowHeight="16.5" customHeight="1"/>
  <cols>
    <col min="1" max="1" width="3.57421875" style="1" customWidth="1"/>
    <col min="2" max="2" width="28.8515625" style="2" customWidth="1"/>
    <col min="3" max="3" width="95.00390625" style="2" customWidth="1"/>
    <col min="4" max="4" width="19.28125" style="3" customWidth="1"/>
    <col min="5" max="5" width="20.7109375" style="3" customWidth="1"/>
    <col min="6" max="6" width="9.140625" style="4" customWidth="1"/>
    <col min="7" max="16384" width="8.28125" style="4" customWidth="1"/>
  </cols>
  <sheetData>
    <row r="1" spans="1:5" ht="16.5" customHeight="1">
      <c r="A1" s="5"/>
      <c r="B1" s="5"/>
      <c r="C1" s="5"/>
      <c r="D1" s="5"/>
      <c r="E1" s="5"/>
    </row>
    <row r="2" spans="1:5" ht="130.5" customHeight="1">
      <c r="A2" s="5"/>
      <c r="B2" s="6" t="s">
        <v>0</v>
      </c>
      <c r="C2" s="6"/>
      <c r="D2" s="6"/>
      <c r="E2" s="6"/>
    </row>
    <row r="3" spans="1:5" ht="163.5" customHeight="1">
      <c r="A3" s="5"/>
      <c r="B3" s="7"/>
      <c r="C3" s="7"/>
      <c r="D3" s="7"/>
      <c r="E3" s="7"/>
    </row>
    <row r="4" spans="1:5" ht="34.5" customHeight="1">
      <c r="A4" s="5"/>
      <c r="B4" s="8" t="s">
        <v>1</v>
      </c>
      <c r="C4" s="8" t="s">
        <v>2</v>
      </c>
      <c r="D4" s="9" t="s">
        <v>3</v>
      </c>
      <c r="E4" s="10" t="s">
        <v>4</v>
      </c>
    </row>
    <row r="5" spans="1:5" ht="75" customHeight="1">
      <c r="A5" s="11"/>
      <c r="B5" s="12" t="s">
        <v>5</v>
      </c>
      <c r="C5" s="13" t="s">
        <v>6</v>
      </c>
      <c r="D5" s="14" t="s">
        <v>7</v>
      </c>
      <c r="E5" s="15">
        <f>'Cotação Produtos'!$Z5</f>
        <v>8.875</v>
      </c>
    </row>
    <row r="6" spans="1:5" ht="124.5" customHeight="1">
      <c r="A6" s="11"/>
      <c r="B6" s="16" t="s">
        <v>8</v>
      </c>
      <c r="C6" s="17" t="s">
        <v>9</v>
      </c>
      <c r="D6" s="14" t="s">
        <v>7</v>
      </c>
      <c r="E6" s="15">
        <f>'Cotação Produtos'!$Z6</f>
        <v>2.849</v>
      </c>
    </row>
    <row r="7" spans="1:5" ht="129" customHeight="1">
      <c r="A7" s="11"/>
      <c r="B7" s="12" t="s">
        <v>10</v>
      </c>
      <c r="C7" s="13" t="s">
        <v>11</v>
      </c>
      <c r="D7" s="14" t="s">
        <v>12</v>
      </c>
      <c r="E7" s="15">
        <f>'Cotação Produtos'!$Z7</f>
        <v>3.17125</v>
      </c>
    </row>
    <row r="8" spans="1:5" ht="43.5" customHeight="1">
      <c r="A8" s="11"/>
      <c r="B8" s="12" t="s">
        <v>13</v>
      </c>
      <c r="C8" s="13" t="s">
        <v>14</v>
      </c>
      <c r="D8" s="14" t="s">
        <v>7</v>
      </c>
      <c r="E8" s="15">
        <f>'Cotação Produtos'!$Z8</f>
        <v>1.55272727272727</v>
      </c>
    </row>
    <row r="9" spans="1:5" ht="76.5" customHeight="1">
      <c r="A9" s="11"/>
      <c r="B9" s="12" t="s">
        <v>15</v>
      </c>
      <c r="C9" s="18" t="s">
        <v>16</v>
      </c>
      <c r="D9" s="14" t="s">
        <v>7</v>
      </c>
      <c r="E9" s="15">
        <f>'Cotação Produtos'!$Z9</f>
        <v>18.685</v>
      </c>
    </row>
    <row r="10" spans="1:5" ht="66.75" customHeight="1">
      <c r="A10" s="11"/>
      <c r="B10" s="12" t="s">
        <v>17</v>
      </c>
      <c r="C10" s="17" t="s">
        <v>18</v>
      </c>
      <c r="D10" s="14" t="s">
        <v>7</v>
      </c>
      <c r="E10" s="15">
        <f>'Cotação Produtos'!$Z10</f>
        <v>22.5166666666667</v>
      </c>
    </row>
    <row r="11" spans="1:5" ht="125.25" customHeight="1">
      <c r="A11" s="11"/>
      <c r="B11" s="12" t="s">
        <v>19</v>
      </c>
      <c r="C11" s="18" t="s">
        <v>20</v>
      </c>
      <c r="D11" s="14" t="s">
        <v>7</v>
      </c>
      <c r="E11" s="15">
        <f>'Cotação Produtos'!$Z11</f>
        <v>2.8369999999999997</v>
      </c>
    </row>
    <row r="12" spans="1:5" ht="117" customHeight="1">
      <c r="A12" s="11"/>
      <c r="B12" s="12" t="s">
        <v>19</v>
      </c>
      <c r="C12" s="19" t="s">
        <v>21</v>
      </c>
      <c r="D12" s="14" t="s">
        <v>7</v>
      </c>
      <c r="E12" s="15">
        <f>'Cotação Produtos'!$Z12</f>
        <v>0</v>
      </c>
    </row>
    <row r="13" spans="1:5" ht="117" customHeight="1">
      <c r="A13" s="11"/>
      <c r="B13" s="12" t="s">
        <v>22</v>
      </c>
      <c r="C13" s="20" t="s">
        <v>23</v>
      </c>
      <c r="D13" s="14" t="s">
        <v>7</v>
      </c>
      <c r="E13" s="15">
        <f>'Cotação Produtos'!$Z13</f>
        <v>3.782</v>
      </c>
    </row>
    <row r="14" spans="1:5" ht="72.75" customHeight="1">
      <c r="A14" s="11"/>
      <c r="B14" s="12" t="s">
        <v>24</v>
      </c>
      <c r="C14" s="21" t="s">
        <v>25</v>
      </c>
      <c r="D14" s="14" t="s">
        <v>7</v>
      </c>
      <c r="E14" s="15">
        <f>'Cotação Produtos'!$Z14</f>
        <v>2.576</v>
      </c>
    </row>
    <row r="15" spans="1:5" ht="71.25" customHeight="1">
      <c r="A15" s="11"/>
      <c r="B15" s="12" t="s">
        <v>26</v>
      </c>
      <c r="C15" s="22" t="s">
        <v>27</v>
      </c>
      <c r="D15" s="23" t="s">
        <v>7</v>
      </c>
      <c r="E15" s="15">
        <f>'Cotação Produtos'!$Z15</f>
        <v>3.9233333333333302</v>
      </c>
    </row>
    <row r="16" spans="1:5" ht="50.25" customHeight="1">
      <c r="A16" s="11"/>
      <c r="B16" s="12" t="s">
        <v>28</v>
      </c>
      <c r="C16" s="17" t="s">
        <v>29</v>
      </c>
      <c r="D16" s="14" t="s">
        <v>7</v>
      </c>
      <c r="E16" s="15">
        <f>'Cotação Produtos'!$Z16</f>
        <v>2.433</v>
      </c>
    </row>
    <row r="17" spans="1:5" ht="58.5" customHeight="1">
      <c r="A17" s="11"/>
      <c r="B17" s="12" t="s">
        <v>30</v>
      </c>
      <c r="C17" s="13" t="s">
        <v>31</v>
      </c>
      <c r="D17" s="14" t="s">
        <v>7</v>
      </c>
      <c r="E17" s="15">
        <f>'Cotação Produtos'!$Z17</f>
        <v>27.95</v>
      </c>
    </row>
    <row r="18" spans="1:5" ht="93" customHeight="1">
      <c r="A18" s="11"/>
      <c r="B18" s="12" t="s">
        <v>32</v>
      </c>
      <c r="C18" s="13" t="s">
        <v>33</v>
      </c>
      <c r="D18" s="14" t="s">
        <v>34</v>
      </c>
      <c r="E18" s="15">
        <f>'Cotação Produtos'!$Z18</f>
        <v>21.09</v>
      </c>
    </row>
    <row r="19" spans="1:5" ht="57" customHeight="1">
      <c r="A19" s="11"/>
      <c r="B19" s="12" t="s">
        <v>35</v>
      </c>
      <c r="C19" s="13" t="s">
        <v>36</v>
      </c>
      <c r="D19" s="14" t="s">
        <v>7</v>
      </c>
      <c r="E19" s="15">
        <f>'Cotação Produtos'!$Z19</f>
        <v>2.783</v>
      </c>
    </row>
    <row r="20" spans="1:5" ht="66.75" customHeight="1">
      <c r="A20" s="11"/>
      <c r="B20" s="12" t="s">
        <v>37</v>
      </c>
      <c r="C20" s="13" t="s">
        <v>38</v>
      </c>
      <c r="D20" s="14" t="s">
        <v>7</v>
      </c>
      <c r="E20" s="15">
        <f>'Cotação Produtos'!$Z20</f>
        <v>2.46333333333333</v>
      </c>
    </row>
    <row r="21" spans="1:5" ht="77.25" customHeight="1">
      <c r="A21" s="11"/>
      <c r="B21" s="12" t="s">
        <v>39</v>
      </c>
      <c r="C21" s="13" t="s">
        <v>40</v>
      </c>
      <c r="D21" s="14" t="s">
        <v>7</v>
      </c>
      <c r="E21" s="15">
        <f>'Cotação Produtos'!$Z21</f>
        <v>2.785</v>
      </c>
    </row>
    <row r="22" spans="1:5" ht="103.5" customHeight="1">
      <c r="A22" s="11"/>
      <c r="B22" s="12" t="s">
        <v>41</v>
      </c>
      <c r="C22" s="13" t="s">
        <v>42</v>
      </c>
      <c r="D22" s="14" t="s">
        <v>7</v>
      </c>
      <c r="E22" s="15">
        <f>'Cotação Produtos'!$Z22</f>
        <v>3.51833333333333</v>
      </c>
    </row>
    <row r="23" spans="1:5" ht="108.75" customHeight="1">
      <c r="A23" s="11"/>
      <c r="B23" s="12" t="s">
        <v>43</v>
      </c>
      <c r="C23" s="13" t="s">
        <v>44</v>
      </c>
      <c r="D23" s="14" t="s">
        <v>7</v>
      </c>
      <c r="E23" s="15" t="e">
        <f>'Cotação Produtos'!$Z23</f>
        <v>#DIV/0!</v>
      </c>
    </row>
    <row r="24" spans="1:5" ht="76.5" customHeight="1">
      <c r="A24" s="11"/>
      <c r="B24" s="12" t="s">
        <v>45</v>
      </c>
      <c r="C24" s="13" t="s">
        <v>46</v>
      </c>
      <c r="D24" s="14" t="s">
        <v>7</v>
      </c>
      <c r="E24" s="15">
        <f>'Cotação Produtos'!$Z24</f>
        <v>1.87111111111111</v>
      </c>
    </row>
    <row r="25" spans="1:5" ht="50.25" customHeight="1">
      <c r="A25" s="11"/>
      <c r="B25" s="12" t="s">
        <v>47</v>
      </c>
      <c r="C25" s="13" t="s">
        <v>48</v>
      </c>
      <c r="D25" s="14" t="s">
        <v>7</v>
      </c>
      <c r="E25" s="15">
        <f>'Cotação Produtos'!$Z25</f>
        <v>19.055</v>
      </c>
    </row>
    <row r="26" spans="1:5" ht="33.75" customHeight="1">
      <c r="A26" s="11"/>
      <c r="B26" s="12" t="s">
        <v>49</v>
      </c>
      <c r="C26" s="13" t="s">
        <v>50</v>
      </c>
      <c r="D26" s="14" t="s">
        <v>7</v>
      </c>
      <c r="E26" s="15">
        <f>'Cotação Produtos'!$Z26</f>
        <v>5.01666666666667</v>
      </c>
    </row>
    <row r="27" spans="1:5" ht="104.25" customHeight="1">
      <c r="A27" s="11"/>
      <c r="B27" s="12" t="s">
        <v>51</v>
      </c>
      <c r="C27" s="13" t="s">
        <v>52</v>
      </c>
      <c r="D27" s="14" t="s">
        <v>7</v>
      </c>
      <c r="E27" s="15">
        <f>'Cotação Produtos'!$Z27</f>
        <v>33.055</v>
      </c>
    </row>
    <row r="28" spans="1:5" ht="115.5" customHeight="1">
      <c r="A28" s="11"/>
      <c r="B28" s="12" t="s">
        <v>53</v>
      </c>
      <c r="C28" s="13" t="s">
        <v>54</v>
      </c>
      <c r="D28" s="14" t="s">
        <v>55</v>
      </c>
      <c r="E28" s="15" t="e">
        <f>'Cotação Produtos'!$Z28</f>
        <v>#DIV/0!</v>
      </c>
    </row>
    <row r="29" spans="1:5" ht="73.5" customHeight="1">
      <c r="A29" s="11"/>
      <c r="B29" s="12" t="s">
        <v>56</v>
      </c>
      <c r="C29" s="13" t="s">
        <v>57</v>
      </c>
      <c r="D29" s="14" t="s">
        <v>7</v>
      </c>
      <c r="E29" s="15">
        <f>'Cotação Produtos'!$Z29</f>
        <v>4.272</v>
      </c>
    </row>
    <row r="30" spans="1:5" ht="81" customHeight="1">
      <c r="A30" s="11"/>
      <c r="B30" s="12" t="s">
        <v>58</v>
      </c>
      <c r="C30" s="13" t="s">
        <v>59</v>
      </c>
      <c r="D30" s="14" t="s">
        <v>7</v>
      </c>
      <c r="E30" s="15" t="e">
        <f>'Cotação Produtos'!$Z30</f>
        <v>#DIV/0!</v>
      </c>
    </row>
    <row r="31" spans="1:5" ht="57" customHeight="1">
      <c r="A31" s="11"/>
      <c r="B31" s="12" t="s">
        <v>60</v>
      </c>
      <c r="C31" s="13" t="s">
        <v>61</v>
      </c>
      <c r="D31" s="14" t="s">
        <v>7</v>
      </c>
      <c r="E31" s="15">
        <f>'Cotação Produtos'!$Z31</f>
        <v>2.29333333333333</v>
      </c>
    </row>
    <row r="32" spans="1:5" ht="51.75" customHeight="1">
      <c r="A32" s="11"/>
      <c r="B32" s="12" t="s">
        <v>62</v>
      </c>
      <c r="C32" s="13" t="s">
        <v>63</v>
      </c>
      <c r="D32" s="14" t="s">
        <v>7</v>
      </c>
      <c r="E32" s="15">
        <f>'Cotação Produtos'!$Z32</f>
        <v>3.58166666666667</v>
      </c>
    </row>
    <row r="33" spans="1:5" ht="54" customHeight="1">
      <c r="A33" s="11"/>
      <c r="B33" s="12" t="s">
        <v>64</v>
      </c>
      <c r="C33" s="13" t="s">
        <v>65</v>
      </c>
      <c r="D33" s="14" t="s">
        <v>7</v>
      </c>
      <c r="E33" s="15">
        <f>'Cotação Produtos'!$Z33</f>
        <v>3.46</v>
      </c>
    </row>
    <row r="34" spans="1:5" ht="83.25" customHeight="1">
      <c r="A34" s="11"/>
      <c r="B34" s="12" t="s">
        <v>66</v>
      </c>
      <c r="C34" s="13" t="s">
        <v>67</v>
      </c>
      <c r="D34" s="14" t="s">
        <v>7</v>
      </c>
      <c r="E34" s="15">
        <f>'Cotação Produtos'!$Z34</f>
        <v>5.09555555555556</v>
      </c>
    </row>
    <row r="35" spans="1:5" ht="33.75" customHeight="1">
      <c r="A35" s="11"/>
      <c r="B35" s="12" t="s">
        <v>68</v>
      </c>
      <c r="C35" s="13" t="s">
        <v>69</v>
      </c>
      <c r="D35" s="14" t="s">
        <v>7</v>
      </c>
      <c r="E35" s="15" t="e">
        <f>'Cotação Produtos'!$Z35</f>
        <v>#DIV/0!</v>
      </c>
    </row>
    <row r="36" spans="1:5" ht="21.75" customHeight="1">
      <c r="A36" s="11"/>
      <c r="B36" s="12" t="s">
        <v>70</v>
      </c>
      <c r="C36" s="13" t="s">
        <v>71</v>
      </c>
      <c r="D36" s="14" t="s">
        <v>7</v>
      </c>
      <c r="E36" s="15">
        <f>'Cotação Produtos'!$Z36</f>
        <v>26.8583333333333</v>
      </c>
    </row>
    <row r="37" spans="1:5" ht="33.75" customHeight="1">
      <c r="A37" s="11"/>
      <c r="B37" s="12" t="s">
        <v>72</v>
      </c>
      <c r="C37" s="13" t="s">
        <v>73</v>
      </c>
      <c r="D37" s="14" t="s">
        <v>74</v>
      </c>
      <c r="E37" s="15" t="e">
        <f>'Cotação Produtos'!$Z37</f>
        <v>#DIV/0!</v>
      </c>
    </row>
    <row r="38" spans="1:5" ht="87" customHeight="1">
      <c r="A38" s="11"/>
      <c r="B38" s="12" t="s">
        <v>75</v>
      </c>
      <c r="C38" s="13" t="s">
        <v>76</v>
      </c>
      <c r="D38" s="14" t="s">
        <v>74</v>
      </c>
      <c r="E38" s="15">
        <f>'Cotação Produtos'!$Z38</f>
        <v>8.91666666666667</v>
      </c>
    </row>
    <row r="39" spans="1:5" ht="69.75" customHeight="1">
      <c r="A39" s="11"/>
      <c r="B39" s="12" t="s">
        <v>75</v>
      </c>
      <c r="C39" s="13" t="s">
        <v>77</v>
      </c>
      <c r="D39" s="14" t="s">
        <v>74</v>
      </c>
      <c r="E39" s="15">
        <f>'Cotação Produtos'!$Z39</f>
        <v>13.56</v>
      </c>
    </row>
    <row r="40" spans="1:5" ht="147" customHeight="1">
      <c r="A40" s="11"/>
      <c r="B40" s="12" t="s">
        <v>78</v>
      </c>
      <c r="C40" s="13" t="s">
        <v>79</v>
      </c>
      <c r="D40" s="14" t="s">
        <v>74</v>
      </c>
      <c r="E40" s="15">
        <f>'Cotação Produtos'!$Z40</f>
        <v>8.798</v>
      </c>
    </row>
    <row r="41" spans="1:5" ht="203.25" customHeight="1">
      <c r="A41" s="11"/>
      <c r="B41" s="12" t="s">
        <v>80</v>
      </c>
      <c r="C41" s="13" t="s">
        <v>81</v>
      </c>
      <c r="D41" s="14" t="s">
        <v>7</v>
      </c>
      <c r="E41" s="15" t="e">
        <f>'Cotação Produtos'!$Z41</f>
        <v>#DIV/0!</v>
      </c>
    </row>
    <row r="42" spans="1:5" ht="101.25" customHeight="1">
      <c r="A42" s="11"/>
      <c r="B42" s="12" t="s">
        <v>82</v>
      </c>
      <c r="C42" s="13" t="s">
        <v>83</v>
      </c>
      <c r="D42" s="14" t="s">
        <v>74</v>
      </c>
      <c r="E42" s="15">
        <f>'Cotação Produtos'!$Z42</f>
        <v>3.443</v>
      </c>
    </row>
    <row r="43" spans="1:5" ht="66.75" customHeight="1">
      <c r="A43" s="11"/>
      <c r="B43" s="12" t="s">
        <v>84</v>
      </c>
      <c r="C43" s="13" t="s">
        <v>85</v>
      </c>
      <c r="D43" s="14" t="s">
        <v>7</v>
      </c>
      <c r="E43" s="15">
        <f>'Cotação Produtos'!$Z43</f>
        <v>10.57</v>
      </c>
    </row>
    <row r="44" spans="1:5" ht="156" customHeight="1">
      <c r="A44" s="11"/>
      <c r="B44" s="12" t="s">
        <v>86</v>
      </c>
      <c r="C44" s="13" t="s">
        <v>87</v>
      </c>
      <c r="D44" s="14" t="s">
        <v>7</v>
      </c>
      <c r="E44" s="15">
        <f>'Cotação Produtos'!$Z44</f>
        <v>2.04111111111111</v>
      </c>
    </row>
    <row r="45" spans="1:5" ht="78.75" customHeight="1">
      <c r="A45" s="11"/>
      <c r="B45" s="12" t="s">
        <v>88</v>
      </c>
      <c r="C45" s="13" t="s">
        <v>89</v>
      </c>
      <c r="D45" s="14" t="s">
        <v>7</v>
      </c>
      <c r="E45" s="15">
        <f>'Cotação Produtos'!$Z45</f>
        <v>2.67</v>
      </c>
    </row>
    <row r="46" spans="1:5" ht="143.25" customHeight="1">
      <c r="A46" s="11"/>
      <c r="B46" s="12" t="s">
        <v>90</v>
      </c>
      <c r="C46" s="13" t="s">
        <v>91</v>
      </c>
      <c r="D46" s="14" t="s">
        <v>34</v>
      </c>
      <c r="E46" s="15">
        <f>'Cotação Produtos'!$Z46</f>
        <v>9.44777777777778</v>
      </c>
    </row>
    <row r="47" spans="2:5" ht="81" customHeight="1">
      <c r="B47" s="12" t="s">
        <v>92</v>
      </c>
      <c r="C47" s="13" t="s">
        <v>93</v>
      </c>
      <c r="D47" s="24" t="s">
        <v>7</v>
      </c>
      <c r="E47" s="15">
        <f>'Cotação Produtos'!$Z47</f>
        <v>7.68285714285714</v>
      </c>
    </row>
    <row r="48" spans="2:5" ht="83.25" customHeight="1">
      <c r="B48" s="25" t="s">
        <v>94</v>
      </c>
      <c r="C48" s="13" t="s">
        <v>95</v>
      </c>
      <c r="D48" s="24" t="s">
        <v>74</v>
      </c>
      <c r="E48" s="15" t="e">
        <f>'Cotação Produtos'!$Z48</f>
        <v>#DIV/0!</v>
      </c>
    </row>
    <row r="49" spans="2:5" ht="116.25" customHeight="1">
      <c r="B49" s="26" t="s">
        <v>96</v>
      </c>
      <c r="C49" s="18" t="s">
        <v>97</v>
      </c>
      <c r="D49" s="24" t="s">
        <v>74</v>
      </c>
      <c r="E49" s="15">
        <f>'Cotação Produtos'!$Z49</f>
        <v>9.60428571428571</v>
      </c>
    </row>
    <row r="50" spans="2:5" ht="21.75" customHeight="1">
      <c r="B50" s="26" t="s">
        <v>98</v>
      </c>
      <c r="C50" s="19" t="s">
        <v>99</v>
      </c>
      <c r="D50" s="24" t="s">
        <v>74</v>
      </c>
      <c r="E50" s="15">
        <f>'Cotação Produtos'!$Z50</f>
        <v>2.167</v>
      </c>
    </row>
    <row r="65441" ht="12.75"/>
    <row r="65442" ht="12.75"/>
    <row r="65443" ht="12.75"/>
    <row r="65444" ht="12.75"/>
    <row r="65445" ht="12.75"/>
    <row r="65446" ht="12.75"/>
    <row r="65447" ht="12.75"/>
    <row r="65448" ht="12.75"/>
    <row r="65449" ht="12.75"/>
    <row r="65450" ht="12.75"/>
    <row r="65451" ht="12.75"/>
    <row r="65452" ht="12.75"/>
    <row r="65453" ht="12.75"/>
    <row r="65454" ht="12.75"/>
    <row r="65455" ht="12.75"/>
    <row r="65456" ht="12.75"/>
    <row r="65457" ht="12.75"/>
    <row r="65458" ht="12.75"/>
    <row r="65459" ht="12.75"/>
    <row r="65460" ht="12.75"/>
    <row r="65461" ht="12.75"/>
    <row r="65462" ht="12.75"/>
    <row r="65463" ht="12.75"/>
    <row r="65464" ht="12.75"/>
    <row r="65465" ht="12.75"/>
    <row r="65466" ht="12.75"/>
    <row r="65467" ht="12.75"/>
    <row r="65468" ht="12.75"/>
    <row r="65469" ht="12.75"/>
    <row r="65470" ht="12.75"/>
    <row r="65471" ht="12.75"/>
    <row r="65472" ht="12.75"/>
    <row r="65473" ht="12.75"/>
    <row r="65474" ht="12.75"/>
    <row r="65475" ht="12.75"/>
    <row r="65476" ht="12.75"/>
    <row r="65477" ht="12.75"/>
    <row r="65478" ht="12.75"/>
    <row r="65479" ht="12.75"/>
    <row r="65480" ht="12.75"/>
    <row r="65481" ht="12.75"/>
    <row r="65482" ht="12.75"/>
    <row r="65483" ht="12.75"/>
    <row r="65484" ht="12.75"/>
    <row r="65485" ht="12.75"/>
    <row r="65486" ht="12.75"/>
    <row r="65487" ht="12.75"/>
    <row r="65488" ht="12.75"/>
    <row r="65489" ht="12.75"/>
    <row r="65490" ht="12.75"/>
    <row r="65491" ht="12.75"/>
    <row r="65492" ht="12.75"/>
    <row r="65493" ht="12.75"/>
    <row r="65494" ht="12.75"/>
    <row r="65495" ht="12.75"/>
    <row r="65496" ht="12.75"/>
    <row r="65497" ht="12.75"/>
    <row r="65498" ht="12.75"/>
    <row r="65499" ht="12.75"/>
    <row r="65500" ht="12.75"/>
    <row r="65501" ht="12.75"/>
    <row r="65502" ht="12.75"/>
    <row r="65503" ht="12.75"/>
    <row r="6550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row r="65526" ht="12.75"/>
    <row r="65527" ht="12.75"/>
    <row r="65528" ht="12.75"/>
    <row r="65529" ht="12.75"/>
    <row r="65530" ht="12.75"/>
    <row r="65531" ht="12.75"/>
    <row r="65532" ht="12.75"/>
    <row r="65533" ht="12.75"/>
    <row r="65534" ht="12.75"/>
    <row r="65535" ht="12.75"/>
    <row r="65536" ht="12.75"/>
  </sheetData>
  <sheetProtection selectLockedCells="1" selectUnlockedCells="1"/>
  <mergeCells count="2">
    <mergeCell ref="B2:E2"/>
    <mergeCell ref="B3:E3"/>
  </mergeCells>
  <printOptions/>
  <pageMargins left="0.5118055555555555" right="0.5118055555555555" top="0.7875" bottom="0.7875" header="0.5118055555555555" footer="0.5118055555555555"/>
  <pageSetup horizontalDpi="300" verticalDpi="300" orientation="portrait" paperSize="9" scale="55"/>
  <drawing r:id="rId1"/>
</worksheet>
</file>

<file path=xl/worksheets/sheet2.xml><?xml version="1.0" encoding="utf-8"?>
<worksheet xmlns="http://schemas.openxmlformats.org/spreadsheetml/2006/main" xmlns:r="http://schemas.openxmlformats.org/officeDocument/2006/relationships">
  <dimension ref="B2:E42"/>
  <sheetViews>
    <sheetView zoomScale="90" zoomScaleNormal="90" workbookViewId="0" topLeftCell="A1">
      <selection activeCell="A1" sqref="A1"/>
    </sheetView>
  </sheetViews>
  <sheetFormatPr defaultColWidth="9.140625" defaultRowHeight="15" customHeight="1"/>
  <cols>
    <col min="1" max="1" width="8.7109375" style="5" customWidth="1"/>
    <col min="2" max="2" width="18.140625" style="5" customWidth="1"/>
    <col min="3" max="3" width="18.00390625" style="5" customWidth="1"/>
    <col min="4" max="4" width="13.140625" style="5" customWidth="1"/>
    <col min="5" max="5" width="27.421875" style="5" customWidth="1"/>
    <col min="6" max="16384" width="8.7109375" style="5" customWidth="1"/>
  </cols>
  <sheetData>
    <row r="2" spans="2:5" ht="15" customHeight="1">
      <c r="B2" s="27" t="s">
        <v>100</v>
      </c>
      <c r="C2" s="27"/>
      <c r="D2" s="27"/>
      <c r="E2" s="27"/>
    </row>
    <row r="3" spans="2:5" ht="15" customHeight="1">
      <c r="B3" s="27"/>
      <c r="C3" s="27"/>
      <c r="D3" s="27"/>
      <c r="E3" s="27"/>
    </row>
    <row r="6" spans="2:5" ht="15.75" customHeight="1">
      <c r="B6" s="28" t="s">
        <v>101</v>
      </c>
      <c r="C6" s="29" t="s">
        <v>102</v>
      </c>
      <c r="D6" s="29"/>
      <c r="E6" s="29"/>
    </row>
    <row r="7" spans="2:5" ht="15.75" customHeight="1">
      <c r="B7" s="30" t="s">
        <v>103</v>
      </c>
      <c r="C7" s="31" t="s">
        <v>104</v>
      </c>
      <c r="D7" s="32" t="s">
        <v>105</v>
      </c>
      <c r="E7" s="33" t="s">
        <v>106</v>
      </c>
    </row>
    <row r="8" spans="2:5" ht="16.5" customHeight="1">
      <c r="B8" s="34" t="s">
        <v>107</v>
      </c>
      <c r="C8" s="35" t="s">
        <v>108</v>
      </c>
      <c r="D8" s="36" t="s">
        <v>109</v>
      </c>
      <c r="E8" s="37" t="s">
        <v>110</v>
      </c>
    </row>
    <row r="9" spans="2:5" ht="15.75" customHeight="1">
      <c r="B9" s="38" t="s">
        <v>111</v>
      </c>
      <c r="C9" s="39" t="s">
        <v>112</v>
      </c>
      <c r="D9" s="39"/>
      <c r="E9" s="39"/>
    </row>
    <row r="10" spans="2:5" ht="15.75" customHeight="1">
      <c r="B10" s="38"/>
      <c r="C10" s="39"/>
      <c r="D10" s="39"/>
      <c r="E10" s="39"/>
    </row>
    <row r="11" ht="14.25" customHeight="1">
      <c r="B11" s="40"/>
    </row>
    <row r="14" spans="2:5" ht="16.5" customHeight="1">
      <c r="B14" s="41" t="s">
        <v>101</v>
      </c>
      <c r="C14" s="42" t="s">
        <v>113</v>
      </c>
      <c r="D14" s="42"/>
      <c r="E14" s="42"/>
    </row>
    <row r="15" spans="2:5" ht="15.75" customHeight="1">
      <c r="B15" s="43" t="s">
        <v>103</v>
      </c>
      <c r="C15" s="44"/>
      <c r="D15" s="45" t="s">
        <v>105</v>
      </c>
      <c r="E15" s="46"/>
    </row>
    <row r="16" spans="2:5" ht="16.5" customHeight="1">
      <c r="B16" s="47" t="s">
        <v>107</v>
      </c>
      <c r="C16" s="48" t="s">
        <v>114</v>
      </c>
      <c r="D16" s="49" t="s">
        <v>109</v>
      </c>
      <c r="E16" s="50" t="s">
        <v>115</v>
      </c>
    </row>
    <row r="17" spans="2:5" ht="15" customHeight="1">
      <c r="B17" s="51" t="s">
        <v>111</v>
      </c>
      <c r="C17" s="52" t="s">
        <v>116</v>
      </c>
      <c r="D17" s="52"/>
      <c r="E17" s="52"/>
    </row>
    <row r="18" spans="2:5" ht="15.75" customHeight="1">
      <c r="B18" s="51"/>
      <c r="C18" s="52"/>
      <c r="D18" s="52"/>
      <c r="E18" s="52"/>
    </row>
    <row r="22" spans="2:5" ht="16.5" customHeight="1">
      <c r="B22" s="53" t="s">
        <v>101</v>
      </c>
      <c r="C22" s="29" t="s">
        <v>117</v>
      </c>
      <c r="D22" s="29"/>
      <c r="E22" s="29"/>
    </row>
    <row r="23" spans="2:5" ht="15.75" customHeight="1">
      <c r="B23" s="54" t="s">
        <v>103</v>
      </c>
      <c r="C23" s="31" t="s">
        <v>118</v>
      </c>
      <c r="D23" s="55" t="s">
        <v>105</v>
      </c>
      <c r="E23" s="33" t="s">
        <v>106</v>
      </c>
    </row>
    <row r="24" spans="2:5" ht="16.5" customHeight="1">
      <c r="B24" s="56" t="s">
        <v>107</v>
      </c>
      <c r="C24" s="35" t="s">
        <v>119</v>
      </c>
      <c r="D24" s="57" t="s">
        <v>109</v>
      </c>
      <c r="E24" s="58" t="s">
        <v>115</v>
      </c>
    </row>
    <row r="25" spans="2:5" ht="15" customHeight="1">
      <c r="B25" s="59" t="s">
        <v>111</v>
      </c>
      <c r="C25" s="39" t="s">
        <v>120</v>
      </c>
      <c r="D25" s="39"/>
      <c r="E25" s="39"/>
    </row>
    <row r="26" spans="2:5" ht="15.75" customHeight="1">
      <c r="B26" s="59"/>
      <c r="C26" s="39"/>
      <c r="D26" s="39"/>
      <c r="E26" s="39"/>
    </row>
    <row r="29" ht="15.75" customHeight="1"/>
    <row r="30" spans="2:5" ht="16.5" customHeight="1">
      <c r="B30" s="41" t="s">
        <v>101</v>
      </c>
      <c r="C30" s="42" t="s">
        <v>121</v>
      </c>
      <c r="D30" s="42"/>
      <c r="E30" s="42"/>
    </row>
    <row r="31" spans="2:5" ht="16.5" customHeight="1">
      <c r="B31" s="43" t="s">
        <v>103</v>
      </c>
      <c r="C31" s="44"/>
      <c r="D31" s="45" t="s">
        <v>105</v>
      </c>
      <c r="E31" s="46"/>
    </row>
    <row r="32" spans="2:5" ht="16.5" customHeight="1">
      <c r="B32" s="47" t="s">
        <v>107</v>
      </c>
      <c r="C32" s="48" t="s">
        <v>122</v>
      </c>
      <c r="D32" s="49" t="s">
        <v>109</v>
      </c>
      <c r="E32" s="50" t="s">
        <v>123</v>
      </c>
    </row>
    <row r="33" spans="2:5" ht="15" customHeight="1">
      <c r="B33" s="51" t="s">
        <v>111</v>
      </c>
      <c r="C33" s="60" t="s">
        <v>124</v>
      </c>
      <c r="D33" s="60"/>
      <c r="E33" s="60"/>
    </row>
    <row r="34" spans="2:5" ht="15.75" customHeight="1">
      <c r="B34" s="51"/>
      <c r="C34" s="60"/>
      <c r="D34" s="60"/>
      <c r="E34" s="60"/>
    </row>
    <row r="37" ht="15.75" customHeight="1"/>
    <row r="38" spans="2:5" ht="16.5" customHeight="1">
      <c r="B38" s="53" t="s">
        <v>101</v>
      </c>
      <c r="C38" s="29" t="s">
        <v>125</v>
      </c>
      <c r="D38" s="29"/>
      <c r="E38" s="29"/>
    </row>
    <row r="39" spans="2:5" ht="16.5" customHeight="1">
      <c r="B39" s="54" t="s">
        <v>103</v>
      </c>
      <c r="C39" s="31"/>
      <c r="D39" s="55" t="s">
        <v>105</v>
      </c>
      <c r="E39" s="33" t="s">
        <v>106</v>
      </c>
    </row>
    <row r="40" spans="2:5" ht="16.5" customHeight="1">
      <c r="B40" s="56" t="s">
        <v>107</v>
      </c>
      <c r="C40" s="35" t="s">
        <v>126</v>
      </c>
      <c r="D40" s="57" t="s">
        <v>109</v>
      </c>
      <c r="E40" s="58" t="s">
        <v>123</v>
      </c>
    </row>
    <row r="41" spans="2:5" ht="15" customHeight="1">
      <c r="B41" s="59" t="s">
        <v>111</v>
      </c>
      <c r="C41" s="39" t="s">
        <v>127</v>
      </c>
      <c r="D41" s="39"/>
      <c r="E41" s="39"/>
    </row>
    <row r="42" spans="2:5" ht="15.75" customHeight="1">
      <c r="B42" s="59"/>
      <c r="C42" s="39"/>
      <c r="D42" s="39"/>
      <c r="E42" s="39"/>
    </row>
  </sheetData>
  <sheetProtection selectLockedCells="1" selectUnlockedCells="1"/>
  <mergeCells count="16">
    <mergeCell ref="B2:E3"/>
    <mergeCell ref="C6:E6"/>
    <mergeCell ref="B9:B10"/>
    <mergeCell ref="C9:E10"/>
    <mergeCell ref="C14:E14"/>
    <mergeCell ref="B17:B18"/>
    <mergeCell ref="C17:E18"/>
    <mergeCell ref="C22:E22"/>
    <mergeCell ref="B25:B26"/>
    <mergeCell ref="C25:E26"/>
    <mergeCell ref="C30:E30"/>
    <mergeCell ref="B33:B34"/>
    <mergeCell ref="C33:E34"/>
    <mergeCell ref="C38:E38"/>
    <mergeCell ref="B41:B42"/>
    <mergeCell ref="C41:E42"/>
  </mergeCells>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C2:AB50"/>
  <sheetViews>
    <sheetView zoomScale="90" zoomScaleNormal="90" workbookViewId="0" topLeftCell="P23">
      <selection activeCell="AB54" sqref="AB54"/>
    </sheetView>
  </sheetViews>
  <sheetFormatPr defaultColWidth="8.00390625" defaultRowHeight="13.5" customHeight="1"/>
  <cols>
    <col min="1" max="1" width="8.140625" style="40" customWidth="1"/>
    <col min="2" max="2" width="8.28125" style="40" customWidth="1"/>
    <col min="3" max="3" width="15.421875" style="61" customWidth="1"/>
    <col min="4" max="4" width="41.421875" style="61" customWidth="1"/>
    <col min="5" max="5" width="15.140625" style="61" customWidth="1"/>
    <col min="6" max="24" width="15.57421875" style="61" customWidth="1"/>
    <col min="25" max="25" width="18.7109375" style="61" customWidth="1"/>
    <col min="26" max="26" width="18.57421875" style="61" customWidth="1"/>
    <col min="27" max="27" width="17.7109375" style="61" customWidth="1"/>
    <col min="28" max="28" width="8.28125" style="61" customWidth="1"/>
    <col min="29" max="16384" width="8.28125" style="40" customWidth="1"/>
  </cols>
  <sheetData>
    <row r="1" s="5" customFormat="1" ht="13.5" customHeight="1"/>
    <row r="2" spans="3:27" s="5" customFormat="1" ht="15" customHeight="1">
      <c r="C2" s="62" t="s">
        <v>128</v>
      </c>
      <c r="D2" s="62"/>
      <c r="E2" s="62"/>
      <c r="F2" s="62"/>
      <c r="G2" s="62" t="s">
        <v>129</v>
      </c>
      <c r="H2" s="62"/>
      <c r="I2" s="62"/>
      <c r="J2" s="63" t="s">
        <v>130</v>
      </c>
      <c r="K2" s="63"/>
      <c r="L2" s="63"/>
      <c r="M2" s="64" t="s">
        <v>131</v>
      </c>
      <c r="N2" s="64"/>
      <c r="O2" s="64"/>
      <c r="P2" s="63" t="s">
        <v>132</v>
      </c>
      <c r="Q2" s="63"/>
      <c r="R2" s="63"/>
      <c r="S2" s="64" t="s">
        <v>133</v>
      </c>
      <c r="T2" s="64"/>
      <c r="U2" s="64"/>
      <c r="V2" s="63" t="s">
        <v>134</v>
      </c>
      <c r="W2" s="63"/>
      <c r="X2" s="63"/>
      <c r="Y2" s="65" t="s">
        <v>135</v>
      </c>
      <c r="Z2" s="65"/>
      <c r="AA2" s="65"/>
    </row>
    <row r="3" spans="3:27" s="5" customFormat="1" ht="15.75" customHeight="1">
      <c r="C3" s="62"/>
      <c r="D3" s="62"/>
      <c r="E3" s="62"/>
      <c r="F3" s="62"/>
      <c r="G3" s="62"/>
      <c r="H3" s="62"/>
      <c r="I3" s="62"/>
      <c r="J3" s="63"/>
      <c r="K3" s="63"/>
      <c r="L3" s="63"/>
      <c r="M3" s="64"/>
      <c r="N3" s="64"/>
      <c r="O3" s="64"/>
      <c r="P3" s="63"/>
      <c r="Q3" s="63"/>
      <c r="R3" s="63"/>
      <c r="S3" s="64"/>
      <c r="T3" s="64"/>
      <c r="U3" s="64"/>
      <c r="V3" s="63"/>
      <c r="W3" s="63"/>
      <c r="X3" s="63"/>
      <c r="Y3" s="65"/>
      <c r="Z3" s="65"/>
      <c r="AA3" s="65"/>
    </row>
    <row r="4" spans="3:28" s="66" customFormat="1" ht="33" customHeight="1">
      <c r="C4" s="67" t="s">
        <v>2</v>
      </c>
      <c r="D4" s="68" t="s">
        <v>136</v>
      </c>
      <c r="E4" s="69" t="s">
        <v>137</v>
      </c>
      <c r="F4" s="69" t="s">
        <v>3</v>
      </c>
      <c r="G4" s="69" t="s">
        <v>138</v>
      </c>
      <c r="H4" s="69" t="s">
        <v>139</v>
      </c>
      <c r="I4" s="69" t="s">
        <v>140</v>
      </c>
      <c r="J4" s="70" t="s">
        <v>141</v>
      </c>
      <c r="K4" s="70" t="s">
        <v>142</v>
      </c>
      <c r="L4" s="70" t="s">
        <v>143</v>
      </c>
      <c r="M4" s="71" t="s">
        <v>144</v>
      </c>
      <c r="N4" s="71" t="s">
        <v>145</v>
      </c>
      <c r="O4" s="71" t="s">
        <v>146</v>
      </c>
      <c r="P4" s="70" t="s">
        <v>147</v>
      </c>
      <c r="Q4" s="70" t="s">
        <v>148</v>
      </c>
      <c r="R4" s="70" t="s">
        <v>149</v>
      </c>
      <c r="S4" s="71" t="s">
        <v>150</v>
      </c>
      <c r="T4" s="71" t="s">
        <v>151</v>
      </c>
      <c r="U4" s="71" t="s">
        <v>152</v>
      </c>
      <c r="V4" s="70" t="s">
        <v>153</v>
      </c>
      <c r="W4" s="70" t="s">
        <v>154</v>
      </c>
      <c r="X4" s="70" t="s">
        <v>155</v>
      </c>
      <c r="Y4" s="72" t="s">
        <v>156</v>
      </c>
      <c r="Z4" s="72" t="s">
        <v>4</v>
      </c>
      <c r="AA4" s="73" t="s">
        <v>157</v>
      </c>
      <c r="AB4" s="74"/>
    </row>
    <row r="5" spans="3:27" s="5" customFormat="1" ht="15" customHeight="1">
      <c r="C5" s="75">
        <v>1</v>
      </c>
      <c r="D5" s="76" t="s">
        <v>5</v>
      </c>
      <c r="E5" s="76" t="s">
        <v>7</v>
      </c>
      <c r="F5" s="77">
        <v>1</v>
      </c>
      <c r="G5" s="78">
        <f>'Cotacoes Brazopolis'!K13</f>
        <v>0</v>
      </c>
      <c r="H5" s="78">
        <f>'Cotacoes Brazopolis'!U13</f>
        <v>0</v>
      </c>
      <c r="I5" s="78">
        <f>'Cotacoes Brazopolis'!AE13</f>
        <v>0</v>
      </c>
      <c r="J5" s="79">
        <f>'Cotações Cristina'!$K13</f>
        <v>0</v>
      </c>
      <c r="K5" s="79">
        <f>'Cotações Cristina'!$U13</f>
        <v>0</v>
      </c>
      <c r="L5" s="79">
        <f>'Cotações Cristina'!$AE13</f>
        <v>0</v>
      </c>
      <c r="M5" s="80">
        <f>'Cotações Ouro Fino'!$K13</f>
        <v>0</v>
      </c>
      <c r="N5" s="80">
        <f>'Cotações Ouro Fino'!$U13</f>
        <v>0</v>
      </c>
      <c r="O5" s="80">
        <f>'Cotações Ouro Fino'!$AE13</f>
        <v>0</v>
      </c>
      <c r="P5" s="79">
        <f>'Cotações Pouso Alegre'!$K13</f>
        <v>0</v>
      </c>
      <c r="Q5" s="79">
        <f>'Cotações Pouso Alegre'!$U13</f>
        <v>0</v>
      </c>
      <c r="R5" s="79">
        <f>'Cotações Pouso Alegre'!$AE13</f>
        <v>0</v>
      </c>
      <c r="S5" s="80">
        <f>'Cotações Cambui'!$K13</f>
        <v>0</v>
      </c>
      <c r="T5" s="80">
        <f>'Cotações Cambui'!$U13</f>
        <v>9.75</v>
      </c>
      <c r="U5" s="80">
        <f>'Cotações Cambui'!$AE13</f>
        <v>8</v>
      </c>
      <c r="V5" s="79">
        <f>'Cotações Itajuba'!$K13</f>
        <v>0</v>
      </c>
      <c r="W5" s="79">
        <f>'Cotações Itajuba'!$U13</f>
        <v>0</v>
      </c>
      <c r="X5" s="79">
        <f>'Cotações Itajuba'!$AE13</f>
        <v>0</v>
      </c>
      <c r="Y5" s="81">
        <f aca="true" t="shared" si="0" ref="Y5:Y50">MAX($J5:$X5)</f>
        <v>9.75</v>
      </c>
      <c r="Z5" s="81">
        <f>AVERAGE(G5:X5)</f>
        <v>8.875</v>
      </c>
      <c r="AA5" s="82">
        <f aca="true" t="shared" si="1" ref="AA5:AA50">MIN($J5:$X5)</f>
        <v>8</v>
      </c>
    </row>
    <row r="6" spans="3:27" s="5" customFormat="1" ht="15" customHeight="1">
      <c r="C6" s="75">
        <f aca="true" t="shared" si="2" ref="C6:C9">C5+1</f>
        <v>2</v>
      </c>
      <c r="D6" s="76" t="s">
        <v>8</v>
      </c>
      <c r="E6" s="76" t="s">
        <v>7</v>
      </c>
      <c r="F6" s="83">
        <v>1</v>
      </c>
      <c r="G6" s="84">
        <f>'Cotacoes Brazopolis'!K14</f>
        <v>2.8</v>
      </c>
      <c r="H6" s="84">
        <f>'Cotacoes Brazopolis'!U14</f>
        <v>1.99</v>
      </c>
      <c r="I6" s="84">
        <f>'Cotacoes Brazopolis'!AE14</f>
        <v>2.45</v>
      </c>
      <c r="J6" s="85">
        <f>'Cotações Cristina'!$K14</f>
        <v>0</v>
      </c>
      <c r="K6" s="85">
        <f>'Cotações Cristina'!$U14</f>
        <v>0</v>
      </c>
      <c r="L6" s="85">
        <f>'Cotações Cristina'!$AE14</f>
        <v>0</v>
      </c>
      <c r="M6" s="86">
        <f>'Cotações Ouro Fino'!$K14</f>
        <v>3</v>
      </c>
      <c r="N6" s="86">
        <f>'Cotações Ouro Fino'!$U14</f>
        <v>2.5</v>
      </c>
      <c r="O6" s="86">
        <f>'Cotações Ouro Fino'!$AE14</f>
        <v>0</v>
      </c>
      <c r="P6" s="85">
        <f>'Cotações Pouso Alegre'!$K14</f>
        <v>3</v>
      </c>
      <c r="Q6" s="85">
        <f>'Cotações Pouso Alegre'!$U14</f>
        <v>0</v>
      </c>
      <c r="R6" s="85">
        <f>'Cotações Pouso Alegre'!$AE14</f>
        <v>3.5</v>
      </c>
      <c r="S6" s="86">
        <f>'Cotações Cambui'!$K14</f>
        <v>2.9</v>
      </c>
      <c r="T6" s="86">
        <f>'Cotações Cambui'!$U14</f>
        <v>2.59</v>
      </c>
      <c r="U6" s="86">
        <f>'Cotações Cambui'!$AE14</f>
        <v>3</v>
      </c>
      <c r="V6" s="85">
        <f>'Cotações Itajuba'!$K14</f>
        <v>3</v>
      </c>
      <c r="W6" s="85">
        <f>'Cotações Itajuba'!$U14</f>
        <v>2.5</v>
      </c>
      <c r="X6" s="85">
        <f>'Cotações Itajuba'!$AE14</f>
        <v>2.5</v>
      </c>
      <c r="Y6" s="87">
        <f t="shared" si="0"/>
        <v>3.5</v>
      </c>
      <c r="Z6" s="87">
        <f aca="true" t="shared" si="3" ref="Z6:Z50">AVERAGE($J6:$X6)</f>
        <v>2.849</v>
      </c>
      <c r="AA6" s="88">
        <f t="shared" si="1"/>
        <v>2.5</v>
      </c>
    </row>
    <row r="7" spans="3:27" s="5" customFormat="1" ht="15" customHeight="1">
      <c r="C7" s="75">
        <f t="shared" si="2"/>
        <v>3</v>
      </c>
      <c r="D7" s="76" t="s">
        <v>10</v>
      </c>
      <c r="E7" s="76" t="s">
        <v>7</v>
      </c>
      <c r="F7" s="83">
        <v>1</v>
      </c>
      <c r="G7" s="84">
        <f>'Cotacoes Brazopolis'!K15</f>
        <v>3.5</v>
      </c>
      <c r="H7" s="84">
        <f>'Cotacoes Brazopolis'!U15</f>
        <v>2.5</v>
      </c>
      <c r="I7" s="84">
        <f>'Cotacoes Brazopolis'!AE15</f>
        <v>3.75</v>
      </c>
      <c r="J7" s="85">
        <f>'Cotações Cristina'!$K15</f>
        <v>0</v>
      </c>
      <c r="K7" s="85">
        <f>'Cotações Cristina'!$U15</f>
        <v>0</v>
      </c>
      <c r="L7" s="85">
        <f>'Cotações Cristina'!$AE15</f>
        <v>0</v>
      </c>
      <c r="M7" s="86">
        <f>'Cotações Ouro Fino'!$K15</f>
        <v>3</v>
      </c>
      <c r="N7" s="86">
        <f>'Cotações Ouro Fino'!$U15</f>
        <v>3.99</v>
      </c>
      <c r="O7" s="86">
        <f>'Cotações Ouro Fino'!$AE15</f>
        <v>0</v>
      </c>
      <c r="P7" s="85">
        <f>'Cotações Pouso Alegre'!$K15</f>
        <v>3</v>
      </c>
      <c r="Q7" s="85">
        <f>'Cotações Pouso Alegre'!$U15</f>
        <v>2.98</v>
      </c>
      <c r="R7" s="85">
        <f>'Cotações Pouso Alegre'!$AE15</f>
        <v>0</v>
      </c>
      <c r="S7" s="86">
        <f>'Cotações Cambui'!$K15</f>
        <v>2.9</v>
      </c>
      <c r="T7" s="86">
        <f>'Cotações Cambui'!$U15</f>
        <v>0</v>
      </c>
      <c r="U7" s="86">
        <f>'Cotações Cambui'!$AE15</f>
        <v>0</v>
      </c>
      <c r="V7" s="85">
        <f>'Cotações Itajuba'!$K15</f>
        <v>4</v>
      </c>
      <c r="W7" s="85">
        <f>'Cotações Itajuba'!$U15</f>
        <v>3</v>
      </c>
      <c r="X7" s="85">
        <f>'Cotações Itajuba'!$AE15</f>
        <v>2.5</v>
      </c>
      <c r="Y7" s="87">
        <f t="shared" si="0"/>
        <v>4</v>
      </c>
      <c r="Z7" s="87">
        <f t="shared" si="3"/>
        <v>3.17125</v>
      </c>
      <c r="AA7" s="88">
        <f t="shared" si="1"/>
        <v>2.5</v>
      </c>
    </row>
    <row r="8" spans="3:27" s="5" customFormat="1" ht="15" customHeight="1">
      <c r="C8" s="75">
        <f t="shared" si="2"/>
        <v>4</v>
      </c>
      <c r="D8" s="76" t="s">
        <v>13</v>
      </c>
      <c r="E8" s="76" t="s">
        <v>12</v>
      </c>
      <c r="F8" s="83">
        <v>1</v>
      </c>
      <c r="G8" s="84">
        <f>'Cotacoes Brazopolis'!K16</f>
        <v>1.3</v>
      </c>
      <c r="H8" s="84">
        <f>'Cotacoes Brazopolis'!U16</f>
        <v>1.58</v>
      </c>
      <c r="I8" s="84">
        <f>'Cotacoes Brazopolis'!AE16</f>
        <v>1.5</v>
      </c>
      <c r="J8" s="85">
        <f>'Cotações Cristina'!$K16</f>
        <v>0</v>
      </c>
      <c r="K8" s="85">
        <f>'Cotações Cristina'!$U16</f>
        <v>0</v>
      </c>
      <c r="L8" s="85">
        <f>'Cotações Cristina'!$AE16</f>
        <v>0</v>
      </c>
      <c r="M8" s="86">
        <f>'Cotações Ouro Fino'!$K16</f>
        <v>1.5</v>
      </c>
      <c r="N8" s="86">
        <f>'Cotações Ouro Fino'!$U16</f>
        <v>1</v>
      </c>
      <c r="O8" s="86">
        <f>'Cotações Ouro Fino'!$AE16</f>
        <v>1.99</v>
      </c>
      <c r="P8" s="85">
        <f>'Cotações Pouso Alegre'!$K16</f>
        <v>2</v>
      </c>
      <c r="Q8" s="85">
        <f>'Cotações Pouso Alegre'!$U16</f>
        <v>0</v>
      </c>
      <c r="R8" s="85">
        <f>'Cotações Pouso Alegre'!$AE16</f>
        <v>1.5</v>
      </c>
      <c r="S8" s="86">
        <f>'Cotações Cambui'!$K16</f>
        <v>1.9</v>
      </c>
      <c r="T8" s="86">
        <f>'Cotações Cambui'!$U16</f>
        <v>0.99</v>
      </c>
      <c r="U8" s="86">
        <f>'Cotações Cambui'!$AE16</f>
        <v>2</v>
      </c>
      <c r="V8" s="85">
        <f>'Cotações Itajuba'!$K16</f>
        <v>2</v>
      </c>
      <c r="W8" s="85">
        <f>'Cotações Itajuba'!$U16</f>
        <v>1</v>
      </c>
      <c r="X8" s="85">
        <f>'Cotações Itajuba'!$AE16</f>
        <v>1.2</v>
      </c>
      <c r="Y8" s="87">
        <f t="shared" si="0"/>
        <v>2</v>
      </c>
      <c r="Z8" s="87">
        <f t="shared" si="3"/>
        <v>1.55272727272727</v>
      </c>
      <c r="AA8" s="88">
        <f t="shared" si="1"/>
        <v>0.99</v>
      </c>
    </row>
    <row r="9" spans="3:27" s="5" customFormat="1" ht="15" customHeight="1">
      <c r="C9" s="75">
        <f t="shared" si="2"/>
        <v>5</v>
      </c>
      <c r="D9" s="76" t="s">
        <v>15</v>
      </c>
      <c r="E9" s="76" t="s">
        <v>7</v>
      </c>
      <c r="F9" s="83">
        <v>1</v>
      </c>
      <c r="G9" s="84">
        <f>'Cotacoes Brazopolis'!K17</f>
        <v>24</v>
      </c>
      <c r="H9" s="84">
        <f>'Cotacoes Brazopolis'!U17</f>
        <v>24.88</v>
      </c>
      <c r="I9" s="84">
        <f>'Cotacoes Brazopolis'!AE17</f>
        <v>24.9</v>
      </c>
      <c r="J9" s="85">
        <f>'Cotações Cristina'!$K17</f>
        <v>0</v>
      </c>
      <c r="K9" s="85">
        <f>'Cotações Cristina'!$U17</f>
        <v>0</v>
      </c>
      <c r="L9" s="85">
        <f>'Cotações Cristina'!$AE17</f>
        <v>0</v>
      </c>
      <c r="M9" s="86">
        <f>'Cotações Ouro Fino'!$K17</f>
        <v>20</v>
      </c>
      <c r="N9" s="86">
        <f>'Cotações Ouro Fino'!$U17</f>
        <v>16.99</v>
      </c>
      <c r="O9" s="86">
        <f>'Cotações Ouro Fino'!$AE17</f>
        <v>0</v>
      </c>
      <c r="P9" s="85">
        <f>'Cotações Pouso Alegre'!$K17</f>
        <v>20</v>
      </c>
      <c r="Q9" s="85">
        <f>'Cotações Pouso Alegre'!$U17</f>
        <v>14.98</v>
      </c>
      <c r="R9" s="85">
        <f>'Cotações Pouso Alegre'!$AE17</f>
        <v>20</v>
      </c>
      <c r="S9" s="86">
        <f>'Cotações Cambui'!$K17</f>
        <v>16.9</v>
      </c>
      <c r="T9" s="86">
        <f>'Cotações Cambui'!$U17</f>
        <v>15.98</v>
      </c>
      <c r="U9" s="86">
        <f>'Cotações Cambui'!$AE17</f>
        <v>20</v>
      </c>
      <c r="V9" s="85">
        <f>'Cotações Itajuba'!$K17</f>
        <v>0</v>
      </c>
      <c r="W9" s="85">
        <f>'Cotações Itajuba'!$U17</f>
        <v>20</v>
      </c>
      <c r="X9" s="85">
        <f>'Cotações Itajuba'!$AE17</f>
        <v>22</v>
      </c>
      <c r="Y9" s="87">
        <f t="shared" si="0"/>
        <v>22</v>
      </c>
      <c r="Z9" s="87">
        <f t="shared" si="3"/>
        <v>18.685</v>
      </c>
      <c r="AA9" s="88">
        <f t="shared" si="1"/>
        <v>14.98</v>
      </c>
    </row>
    <row r="10" spans="3:27" s="5" customFormat="1" ht="15" customHeight="1">
      <c r="C10" s="75">
        <v>6</v>
      </c>
      <c r="D10" s="76" t="s">
        <v>17</v>
      </c>
      <c r="E10" s="76" t="s">
        <v>7</v>
      </c>
      <c r="F10" s="83">
        <v>1</v>
      </c>
      <c r="G10" s="84">
        <f>'Cotacoes Brazopolis'!K18</f>
        <v>0</v>
      </c>
      <c r="H10" s="84">
        <f>'Cotacoes Brazopolis'!U18</f>
        <v>20.95</v>
      </c>
      <c r="I10" s="84">
        <f>'Cotacoes Brazopolis'!AE18</f>
        <v>21.25</v>
      </c>
      <c r="J10" s="85">
        <f>'Cotações Cristina'!$K18</f>
        <v>0</v>
      </c>
      <c r="K10" s="85">
        <f>'Cotações Cristina'!$U18</f>
        <v>0</v>
      </c>
      <c r="L10" s="85">
        <f>'Cotações Cristina'!$AE18</f>
        <v>0</v>
      </c>
      <c r="M10" s="86">
        <f>'Cotações Ouro Fino'!$K18</f>
        <v>0</v>
      </c>
      <c r="N10" s="86">
        <f>'Cotações Ouro Fino'!$U18</f>
        <v>0</v>
      </c>
      <c r="O10" s="86">
        <f>'Cotações Ouro Fino'!$AE18</f>
        <v>23.07</v>
      </c>
      <c r="P10" s="85">
        <f>'Cotações Pouso Alegre'!$K18</f>
        <v>0</v>
      </c>
      <c r="Q10" s="85">
        <f>'Cotações Pouso Alegre'!$U18</f>
        <v>22.48</v>
      </c>
      <c r="R10" s="85">
        <f>'Cotações Pouso Alegre'!$AE18</f>
        <v>0</v>
      </c>
      <c r="S10" s="86">
        <f>'Cotações Cambui'!$K18</f>
        <v>0</v>
      </c>
      <c r="T10" s="86">
        <f>'Cotações Cambui'!$U18</f>
        <v>22</v>
      </c>
      <c r="U10" s="86">
        <f>'Cotações Cambui'!$AE18</f>
        <v>0</v>
      </c>
      <c r="V10" s="85">
        <f>'Cotações Itajuba'!$K18</f>
        <v>0</v>
      </c>
      <c r="W10" s="85">
        <f>'Cotações Itajuba'!$U18</f>
        <v>0</v>
      </c>
      <c r="X10" s="85">
        <f>'Cotações Itajuba'!$AE18</f>
        <v>0</v>
      </c>
      <c r="Y10" s="87">
        <f t="shared" si="0"/>
        <v>23.07</v>
      </c>
      <c r="Z10" s="87">
        <f t="shared" si="3"/>
        <v>22.5166666666667</v>
      </c>
      <c r="AA10" s="88">
        <f t="shared" si="1"/>
        <v>22</v>
      </c>
    </row>
    <row r="11" spans="3:27" s="5" customFormat="1" ht="15" customHeight="1">
      <c r="C11" s="75">
        <v>7</v>
      </c>
      <c r="D11" s="76" t="s">
        <v>19</v>
      </c>
      <c r="E11" s="76" t="s">
        <v>7</v>
      </c>
      <c r="F11" s="83">
        <v>1</v>
      </c>
      <c r="G11" s="84">
        <f>'Cotacoes Brazopolis'!K19</f>
        <v>3</v>
      </c>
      <c r="H11" s="84">
        <f>'Cotacoes Brazopolis'!U19</f>
        <v>2.8</v>
      </c>
      <c r="I11" s="84">
        <f>'Cotacoes Brazopolis'!AE19</f>
        <v>0</v>
      </c>
      <c r="J11" s="85">
        <f>'Cotações Cristina'!$K19</f>
        <v>0</v>
      </c>
      <c r="K11" s="85">
        <f>'Cotações Cristina'!$U19</f>
        <v>0</v>
      </c>
      <c r="L11" s="85">
        <f>'Cotações Cristina'!$AE19</f>
        <v>0</v>
      </c>
      <c r="M11" s="86">
        <f>'Cotações Ouro Fino'!$K19</f>
        <v>3</v>
      </c>
      <c r="N11" s="86">
        <f>'Cotações Ouro Fino'!$U19</f>
        <v>1.99</v>
      </c>
      <c r="O11" s="86">
        <f>'Cotações Ouro Fino'!$AE19</f>
        <v>1.99</v>
      </c>
      <c r="P11" s="85">
        <f>'Cotações Pouso Alegre'!$K19</f>
        <v>3</v>
      </c>
      <c r="Q11" s="85">
        <f>'Cotações Pouso Alegre'!$U19</f>
        <v>0</v>
      </c>
      <c r="R11" s="85">
        <f>'Cotações Pouso Alegre'!$AE19</f>
        <v>2.2</v>
      </c>
      <c r="S11" s="86">
        <f>'Cotações Cambui'!$K19</f>
        <v>2.9</v>
      </c>
      <c r="T11" s="86">
        <f>'Cotações Cambui'!$U19</f>
        <v>3.79</v>
      </c>
      <c r="U11" s="86">
        <f>'Cotações Cambui'!$AE19</f>
        <v>3.5</v>
      </c>
      <c r="V11" s="85">
        <f>'Cotações Itajuba'!$K19</f>
        <v>3.5</v>
      </c>
      <c r="W11" s="85">
        <f>'Cotações Itajuba'!$U19</f>
        <v>0</v>
      </c>
      <c r="X11" s="85">
        <f>'Cotações Itajuba'!$AE19</f>
        <v>2.5</v>
      </c>
      <c r="Y11" s="87">
        <f t="shared" si="0"/>
        <v>3.79</v>
      </c>
      <c r="Z11" s="87">
        <f t="shared" si="3"/>
        <v>2.8369999999999997</v>
      </c>
      <c r="AA11" s="88">
        <f t="shared" si="1"/>
        <v>1.99</v>
      </c>
    </row>
    <row r="12" spans="3:27" s="5" customFormat="1" ht="15" customHeight="1">
      <c r="C12" s="75">
        <f aca="true" t="shared" si="4" ref="C12:C33">C11+1</f>
        <v>8</v>
      </c>
      <c r="D12" s="76" t="s">
        <v>158</v>
      </c>
      <c r="E12" s="76" t="s">
        <v>7</v>
      </c>
      <c r="F12" s="83">
        <v>1</v>
      </c>
      <c r="G12" s="84">
        <f>'Cotacoes Brazopolis'!K20</f>
        <v>0</v>
      </c>
      <c r="H12" s="84">
        <f>'Cotacoes Brazopolis'!U20</f>
        <v>0</v>
      </c>
      <c r="I12" s="84">
        <f>'Cotacoes Brazopolis'!AE20</f>
        <v>0</v>
      </c>
      <c r="J12" s="85">
        <f>'Cotações Cristina'!$K20</f>
        <v>0</v>
      </c>
      <c r="K12" s="85">
        <f>'Cotações Cristina'!$U20</f>
        <v>0</v>
      </c>
      <c r="L12" s="85">
        <f>'Cotações Cristina'!$AE20</f>
        <v>0</v>
      </c>
      <c r="M12" s="86">
        <f>'Cotações Ouro Fino'!$K20</f>
        <v>0</v>
      </c>
      <c r="N12" s="86">
        <f>'Cotações Ouro Fino'!$U20</f>
        <v>0</v>
      </c>
      <c r="O12" s="86">
        <f>'Cotações Ouro Fino'!$AE20</f>
        <v>0</v>
      </c>
      <c r="P12" s="85">
        <f>'Cotações Pouso Alegre'!$K20</f>
        <v>0</v>
      </c>
      <c r="Q12" s="85">
        <f>'Cotações Pouso Alegre'!$U20</f>
        <v>0</v>
      </c>
      <c r="R12" s="85">
        <f>'Cotações Pouso Alegre'!$AE20</f>
        <v>0</v>
      </c>
      <c r="S12" s="86">
        <f>'Cotações Cambui'!$K20</f>
        <v>0</v>
      </c>
      <c r="T12" s="86">
        <f>'Cotações Cambui'!$U20</f>
        <v>0</v>
      </c>
      <c r="U12" s="86">
        <f>'Cotações Cambui'!$AE20</f>
        <v>0</v>
      </c>
      <c r="V12" s="85">
        <f>'Cotações Itajuba'!$K20</f>
        <v>0</v>
      </c>
      <c r="W12" s="85">
        <f>'Cotações Itajuba'!$U20</f>
        <v>0</v>
      </c>
      <c r="X12" s="85">
        <f>'Cotações Itajuba'!$AE20</f>
        <v>0</v>
      </c>
      <c r="Y12" s="87">
        <f t="shared" si="0"/>
        <v>0</v>
      </c>
      <c r="Z12" s="87">
        <f t="shared" si="3"/>
        <v>0</v>
      </c>
      <c r="AA12" s="88">
        <f t="shared" si="1"/>
        <v>0</v>
      </c>
    </row>
    <row r="13" spans="3:27" s="5" customFormat="1" ht="15" customHeight="1">
      <c r="C13" s="75">
        <f t="shared" si="4"/>
        <v>9</v>
      </c>
      <c r="D13" s="76" t="s">
        <v>22</v>
      </c>
      <c r="E13" s="76" t="s">
        <v>7</v>
      </c>
      <c r="F13" s="83">
        <v>1</v>
      </c>
      <c r="G13" s="84">
        <f>'Cotacoes Brazopolis'!K21</f>
        <v>4.5</v>
      </c>
      <c r="H13" s="84">
        <f>'Cotacoes Brazopolis'!U21</f>
        <v>3.5</v>
      </c>
      <c r="I13" s="84">
        <f>'Cotacoes Brazopolis'!AE21</f>
        <v>3.35</v>
      </c>
      <c r="J13" s="85">
        <f>'Cotações Cristina'!$K21</f>
        <v>0</v>
      </c>
      <c r="K13" s="85">
        <f>'Cotações Cristina'!$U21</f>
        <v>0</v>
      </c>
      <c r="L13" s="85">
        <f>'Cotações Cristina'!$AE21</f>
        <v>0</v>
      </c>
      <c r="M13" s="86">
        <f>'Cotações Ouro Fino'!$K21</f>
        <v>2.5</v>
      </c>
      <c r="N13" s="86">
        <f>'Cotações Ouro Fino'!$U21</f>
        <v>2.99</v>
      </c>
      <c r="O13" s="86">
        <f>'Cotações Ouro Fino'!$AE21</f>
        <v>3.49</v>
      </c>
      <c r="P13" s="85">
        <f>'Cotações Pouso Alegre'!$K21</f>
        <v>5</v>
      </c>
      <c r="Q13" s="85">
        <f>'Cotações Pouso Alegre'!$U21</f>
        <v>2.99</v>
      </c>
      <c r="R13" s="85">
        <f>'Cotações Pouso Alegre'!$AE21</f>
        <v>5</v>
      </c>
      <c r="S13" s="86">
        <f>'Cotações Cambui'!$K21</f>
        <v>2.9</v>
      </c>
      <c r="T13" s="86">
        <f>'Cotações Cambui'!$U21</f>
        <v>4.95</v>
      </c>
      <c r="U13" s="86">
        <f>'Cotações Cambui'!$AE21</f>
        <v>3</v>
      </c>
      <c r="V13" s="85">
        <f>'Cotações Itajuba'!$K21</f>
        <v>5</v>
      </c>
      <c r="W13" s="85">
        <f>'Cotações Itajuba'!$U21</f>
        <v>0</v>
      </c>
      <c r="X13" s="85">
        <f>'Cotações Itajuba'!$AE21</f>
        <v>0</v>
      </c>
      <c r="Y13" s="87">
        <f t="shared" si="0"/>
        <v>5</v>
      </c>
      <c r="Z13" s="87">
        <f t="shared" si="3"/>
        <v>3.782</v>
      </c>
      <c r="AA13" s="88">
        <f t="shared" si="1"/>
        <v>2.5</v>
      </c>
    </row>
    <row r="14" spans="3:27" s="5" customFormat="1" ht="15" customHeight="1">
      <c r="C14" s="75">
        <f t="shared" si="4"/>
        <v>10</v>
      </c>
      <c r="D14" s="76" t="s">
        <v>24</v>
      </c>
      <c r="E14" s="76" t="s">
        <v>7</v>
      </c>
      <c r="F14" s="83">
        <v>1</v>
      </c>
      <c r="G14" s="84">
        <f>'Cotacoes Brazopolis'!K22</f>
        <v>3</v>
      </c>
      <c r="H14" s="84">
        <f>'Cotacoes Brazopolis'!U22</f>
        <v>2.99</v>
      </c>
      <c r="I14" s="84">
        <f>'Cotacoes Brazopolis'!AE22</f>
        <v>2.65</v>
      </c>
      <c r="J14" s="85">
        <f>'Cotações Cristina'!$K22</f>
        <v>0</v>
      </c>
      <c r="K14" s="85">
        <f>'Cotações Cristina'!$U22</f>
        <v>0</v>
      </c>
      <c r="L14" s="85">
        <f>'Cotações Cristina'!$AE22</f>
        <v>0</v>
      </c>
      <c r="M14" s="86">
        <f>'Cotações Ouro Fino'!$K22</f>
        <v>2</v>
      </c>
      <c r="N14" s="86">
        <f>'Cotações Ouro Fino'!$U22</f>
        <v>1.99</v>
      </c>
      <c r="O14" s="86">
        <f>'Cotações Ouro Fino'!$AE22</f>
        <v>3.39</v>
      </c>
      <c r="P14" s="85">
        <f>'Cotações Pouso Alegre'!$K22</f>
        <v>3</v>
      </c>
      <c r="Q14" s="85">
        <f>'Cotações Pouso Alegre'!$U22</f>
        <v>2.49</v>
      </c>
      <c r="R14" s="85">
        <f>'Cotações Pouso Alegre'!$AE22</f>
        <v>0</v>
      </c>
      <c r="S14" s="86">
        <f>'Cotações Cambui'!$K22</f>
        <v>2.9</v>
      </c>
      <c r="T14" s="86">
        <f>'Cotações Cambui'!$U22</f>
        <v>2.79</v>
      </c>
      <c r="U14" s="86">
        <f>'Cotações Cambui'!$AE22</f>
        <v>2</v>
      </c>
      <c r="V14" s="85">
        <f>'Cotações Itajuba'!$K22</f>
        <v>3.4</v>
      </c>
      <c r="W14" s="85">
        <f>'Cotações Itajuba'!$U22</f>
        <v>0</v>
      </c>
      <c r="X14" s="85">
        <f>'Cotações Itajuba'!$AE22</f>
        <v>1.8</v>
      </c>
      <c r="Y14" s="87">
        <f t="shared" si="0"/>
        <v>3.4</v>
      </c>
      <c r="Z14" s="87">
        <f t="shared" si="3"/>
        <v>2.576</v>
      </c>
      <c r="AA14" s="88">
        <f t="shared" si="1"/>
        <v>1.8</v>
      </c>
    </row>
    <row r="15" spans="3:27" s="5" customFormat="1" ht="15" customHeight="1">
      <c r="C15" s="75">
        <f t="shared" si="4"/>
        <v>11</v>
      </c>
      <c r="D15" s="76" t="s">
        <v>26</v>
      </c>
      <c r="E15" s="76" t="s">
        <v>7</v>
      </c>
      <c r="F15" s="83">
        <v>1</v>
      </c>
      <c r="G15" s="84">
        <f>'Cotacoes Brazopolis'!K23</f>
        <v>3</v>
      </c>
      <c r="H15" s="84">
        <f>'Cotacoes Brazopolis'!U23</f>
        <v>5.99</v>
      </c>
      <c r="I15" s="84">
        <f>'Cotacoes Brazopolis'!AE23</f>
        <v>3.45</v>
      </c>
      <c r="J15" s="85">
        <f>'Cotações Cristina'!$K23</f>
        <v>0</v>
      </c>
      <c r="K15" s="85">
        <f>'Cotações Cristina'!$U23</f>
        <v>0</v>
      </c>
      <c r="L15" s="85">
        <f>'Cotações Cristina'!$AE23</f>
        <v>0</v>
      </c>
      <c r="M15" s="86">
        <f>'Cotações Ouro Fino'!$K23</f>
        <v>0</v>
      </c>
      <c r="N15" s="86">
        <f>'Cotações Ouro Fino'!$U23</f>
        <v>3.99</v>
      </c>
      <c r="O15" s="86">
        <f>'Cotações Ouro Fino'!$AE23</f>
        <v>3.99</v>
      </c>
      <c r="P15" s="85">
        <f>'Cotações Pouso Alegre'!$K23</f>
        <v>4</v>
      </c>
      <c r="Q15" s="85">
        <f>'Cotações Pouso Alegre'!$U23</f>
        <v>2.98</v>
      </c>
      <c r="R15" s="85">
        <f>'Cotações Pouso Alegre'!$AE23</f>
        <v>0</v>
      </c>
      <c r="S15" s="86">
        <f>'Cotações Cambui'!$K23</f>
        <v>3.9</v>
      </c>
      <c r="T15" s="86">
        <f>'Cotações Cambui'!$U23</f>
        <v>4.95</v>
      </c>
      <c r="U15" s="86">
        <f>'Cotações Cambui'!$AE23</f>
        <v>3</v>
      </c>
      <c r="V15" s="85">
        <f>'Cotações Itajuba'!$K23</f>
        <v>4</v>
      </c>
      <c r="W15" s="85">
        <f>'Cotações Itajuba'!$U23</f>
        <v>0</v>
      </c>
      <c r="X15" s="85">
        <f>'Cotações Itajuba'!$AE23</f>
        <v>4.5</v>
      </c>
      <c r="Y15" s="87">
        <f t="shared" si="0"/>
        <v>4.95</v>
      </c>
      <c r="Z15" s="87">
        <f t="shared" si="3"/>
        <v>3.9233333333333302</v>
      </c>
      <c r="AA15" s="88">
        <f t="shared" si="1"/>
        <v>2.98</v>
      </c>
    </row>
    <row r="16" spans="3:27" s="5" customFormat="1" ht="15" customHeight="1">
      <c r="C16" s="75">
        <f t="shared" si="4"/>
        <v>12</v>
      </c>
      <c r="D16" s="76" t="s">
        <v>28</v>
      </c>
      <c r="E16" s="76" t="s">
        <v>7</v>
      </c>
      <c r="F16" s="83">
        <v>1</v>
      </c>
      <c r="G16" s="84">
        <f>'Cotacoes Brazopolis'!K24</f>
        <v>3</v>
      </c>
      <c r="H16" s="84">
        <f>'Cotacoes Brazopolis'!U24</f>
        <v>2.49</v>
      </c>
      <c r="I16" s="84">
        <f>'Cotacoes Brazopolis'!AE24</f>
        <v>3.35</v>
      </c>
      <c r="J16" s="85">
        <f>'Cotações Cristina'!$K24</f>
        <v>0</v>
      </c>
      <c r="K16" s="85">
        <f>'Cotações Cristina'!$U24</f>
        <v>0</v>
      </c>
      <c r="L16" s="85">
        <f>'Cotações Cristina'!$AE24</f>
        <v>0</v>
      </c>
      <c r="M16" s="86">
        <f>'Cotações Ouro Fino'!$K24</f>
        <v>2</v>
      </c>
      <c r="N16" s="86">
        <f>'Cotações Ouro Fino'!$U24</f>
        <v>1.8900000000000001</v>
      </c>
      <c r="O16" s="86">
        <f>'Cotações Ouro Fino'!$AE24</f>
        <v>0</v>
      </c>
      <c r="P16" s="85">
        <f>'Cotações Pouso Alegre'!$K24</f>
        <v>3</v>
      </c>
      <c r="Q16" s="85">
        <f>'Cotações Pouso Alegre'!$U24</f>
        <v>1.49</v>
      </c>
      <c r="R16" s="85">
        <f>'Cotações Pouso Alegre'!$AE24</f>
        <v>2.8</v>
      </c>
      <c r="S16" s="86">
        <f>'Cotações Cambui'!$K24</f>
        <v>3.9</v>
      </c>
      <c r="T16" s="86">
        <f>'Cotações Cambui'!$U24</f>
        <v>3.25</v>
      </c>
      <c r="U16" s="86">
        <f>'Cotações Cambui'!$AE24</f>
        <v>0</v>
      </c>
      <c r="V16" s="85">
        <f>'Cotações Itajuba'!$K24</f>
        <v>1.5</v>
      </c>
      <c r="W16" s="85">
        <f>'Cotações Itajuba'!$U24</f>
        <v>2</v>
      </c>
      <c r="X16" s="85">
        <f>'Cotações Itajuba'!$AE24</f>
        <v>2.5</v>
      </c>
      <c r="Y16" s="87">
        <f t="shared" si="0"/>
        <v>3.9</v>
      </c>
      <c r="Z16" s="87">
        <f t="shared" si="3"/>
        <v>2.433</v>
      </c>
      <c r="AA16" s="88">
        <f t="shared" si="1"/>
        <v>1.49</v>
      </c>
    </row>
    <row r="17" spans="3:27" s="5" customFormat="1" ht="15" customHeight="1">
      <c r="C17" s="75">
        <f t="shared" si="4"/>
        <v>13</v>
      </c>
      <c r="D17" s="76" t="s">
        <v>30</v>
      </c>
      <c r="E17" s="76" t="s">
        <v>7</v>
      </c>
      <c r="F17" s="83">
        <v>1</v>
      </c>
      <c r="G17" s="84">
        <f>'Cotacoes Brazopolis'!K25</f>
        <v>0</v>
      </c>
      <c r="H17" s="84">
        <f>'Cotacoes Brazopolis'!U25</f>
        <v>24.5</v>
      </c>
      <c r="I17" s="84">
        <f>'Cotacoes Brazopolis'!AE25</f>
        <v>28.07</v>
      </c>
      <c r="J17" s="85">
        <f>'Cotações Cristina'!$K25</f>
        <v>0</v>
      </c>
      <c r="K17" s="85">
        <f>'Cotações Cristina'!$U25</f>
        <v>0</v>
      </c>
      <c r="L17" s="85">
        <f>'Cotações Cristina'!$AE25</f>
        <v>0</v>
      </c>
      <c r="M17" s="86">
        <f>'Cotações Ouro Fino'!$K25</f>
        <v>30</v>
      </c>
      <c r="N17" s="86">
        <f>'Cotações Ouro Fino'!$U25</f>
        <v>35</v>
      </c>
      <c r="O17" s="86">
        <f>'Cotações Ouro Fino'!$AE25</f>
        <v>30</v>
      </c>
      <c r="P17" s="85">
        <f>'Cotações Pouso Alegre'!$K25</f>
        <v>0</v>
      </c>
      <c r="Q17" s="85">
        <f>'Cotações Pouso Alegre'!$U25</f>
        <v>28.23</v>
      </c>
      <c r="R17" s="85">
        <f>'Cotações Pouso Alegre'!$AE25</f>
        <v>0</v>
      </c>
      <c r="S17" s="86">
        <f>'Cotações Cambui'!$K25</f>
        <v>0</v>
      </c>
      <c r="T17" s="86">
        <f>'Cotações Cambui'!$U25</f>
        <v>20.76</v>
      </c>
      <c r="U17" s="86">
        <f>'Cotações Cambui'!$AE25</f>
        <v>0</v>
      </c>
      <c r="V17" s="85">
        <f>'Cotações Itajuba'!$K25</f>
        <v>26.66</v>
      </c>
      <c r="W17" s="85">
        <f>'Cotações Itajuba'!$U25</f>
        <v>0</v>
      </c>
      <c r="X17" s="85">
        <f>'Cotações Itajuba'!$AE25</f>
        <v>25</v>
      </c>
      <c r="Y17" s="87">
        <f t="shared" si="0"/>
        <v>35</v>
      </c>
      <c r="Z17" s="87">
        <f t="shared" si="3"/>
        <v>27.95</v>
      </c>
      <c r="AA17" s="88">
        <f t="shared" si="1"/>
        <v>20.76</v>
      </c>
    </row>
    <row r="18" spans="3:27" s="5" customFormat="1" ht="15" customHeight="1">
      <c r="C18" s="75">
        <f t="shared" si="4"/>
        <v>14</v>
      </c>
      <c r="D18" s="76" t="s">
        <v>32</v>
      </c>
      <c r="E18" s="76" t="s">
        <v>7</v>
      </c>
      <c r="F18" s="83">
        <v>1</v>
      </c>
      <c r="G18" s="84">
        <f>'Cotacoes Brazopolis'!K26</f>
        <v>0</v>
      </c>
      <c r="H18" s="84">
        <f>'Cotacoes Brazopolis'!U26</f>
        <v>20.63</v>
      </c>
      <c r="I18" s="84">
        <f>'Cotacoes Brazopolis'!AE26</f>
        <v>16.71</v>
      </c>
      <c r="J18" s="85">
        <f>'Cotações Cristina'!$K26</f>
        <v>0</v>
      </c>
      <c r="K18" s="85">
        <f>'Cotações Cristina'!$U26</f>
        <v>0</v>
      </c>
      <c r="L18" s="85">
        <f>'Cotações Cristina'!$AE26</f>
        <v>0</v>
      </c>
      <c r="M18" s="86">
        <f>'Cotações Ouro Fino'!$K26</f>
        <v>19.44</v>
      </c>
      <c r="N18" s="86">
        <f>'Cotações Ouro Fino'!$U26</f>
        <v>17.5</v>
      </c>
      <c r="O18" s="86">
        <f>'Cotações Ouro Fino'!$AE26</f>
        <v>19.5</v>
      </c>
      <c r="P18" s="85">
        <f>'Cotações Pouso Alegre'!$K26</f>
        <v>23.33</v>
      </c>
      <c r="Q18" s="85">
        <f>'Cotações Pouso Alegre'!$U26</f>
        <v>0</v>
      </c>
      <c r="R18" s="85">
        <f>'Cotações Pouso Alegre'!$AE26</f>
        <v>0</v>
      </c>
      <c r="S18" s="86">
        <f>'Cotações Cambui'!$K26</f>
        <v>0</v>
      </c>
      <c r="T18" s="86">
        <f>'Cotações Cambui'!$U26</f>
        <v>21.81</v>
      </c>
      <c r="U18" s="86">
        <f>'Cotações Cambui'!$AE26</f>
        <v>0</v>
      </c>
      <c r="V18" s="85">
        <f>'Cotações Itajuba'!$K26</f>
        <v>23.33</v>
      </c>
      <c r="W18" s="85">
        <f>'Cotações Itajuba'!$U26</f>
        <v>0</v>
      </c>
      <c r="X18" s="85">
        <f>'Cotações Itajuba'!$AE26</f>
        <v>22.72</v>
      </c>
      <c r="Y18" s="87">
        <f t="shared" si="0"/>
        <v>23.33</v>
      </c>
      <c r="Z18" s="87">
        <f t="shared" si="3"/>
        <v>21.09</v>
      </c>
      <c r="AA18" s="88">
        <f t="shared" si="1"/>
        <v>17.5</v>
      </c>
    </row>
    <row r="19" spans="3:27" s="5" customFormat="1" ht="15" customHeight="1">
      <c r="C19" s="75">
        <f t="shared" si="4"/>
        <v>15</v>
      </c>
      <c r="D19" s="76" t="s">
        <v>35</v>
      </c>
      <c r="E19" s="76" t="s">
        <v>34</v>
      </c>
      <c r="F19" s="83">
        <v>1</v>
      </c>
      <c r="G19" s="84">
        <f>'Cotacoes Brazopolis'!K27</f>
        <v>3</v>
      </c>
      <c r="H19" s="84">
        <f>'Cotacoes Brazopolis'!U27</f>
        <v>3</v>
      </c>
      <c r="I19" s="84">
        <f>'Cotacoes Brazopolis'!AE27</f>
        <v>0</v>
      </c>
      <c r="J19" s="85">
        <f>'Cotações Cristina'!$K27</f>
        <v>0</v>
      </c>
      <c r="K19" s="85">
        <f>'Cotações Cristina'!$U27</f>
        <v>0</v>
      </c>
      <c r="L19" s="85">
        <f>'Cotações Cristina'!$AE27</f>
        <v>0</v>
      </c>
      <c r="M19" s="86">
        <f>'Cotações Ouro Fino'!$K27</f>
        <v>0</v>
      </c>
      <c r="N19" s="86">
        <f>'Cotações Ouro Fino'!$U27</f>
        <v>0</v>
      </c>
      <c r="O19" s="86">
        <f>'Cotações Ouro Fino'!$AE27</f>
        <v>2.99</v>
      </c>
      <c r="P19" s="85">
        <f>'Cotações Pouso Alegre'!$K27</f>
        <v>3</v>
      </c>
      <c r="Q19" s="85">
        <f>'Cotações Pouso Alegre'!$U27</f>
        <v>3.75</v>
      </c>
      <c r="R19" s="85">
        <f>'Cotações Pouso Alegre'!$AE27</f>
        <v>2</v>
      </c>
      <c r="S19" s="86">
        <f>'Cotações Cambui'!$K27</f>
        <v>2.9</v>
      </c>
      <c r="T19" s="86">
        <f>'Cotações Cambui'!$U27</f>
        <v>2.69</v>
      </c>
      <c r="U19" s="86">
        <f>'Cotações Cambui'!$AE27</f>
        <v>3</v>
      </c>
      <c r="V19" s="85">
        <f>'Cotações Itajuba'!$K27</f>
        <v>3</v>
      </c>
      <c r="W19" s="85">
        <f>'Cotações Itajuba'!$U27</f>
        <v>2</v>
      </c>
      <c r="X19" s="85">
        <f>'Cotações Itajuba'!$AE27</f>
        <v>2.5</v>
      </c>
      <c r="Y19" s="87">
        <f t="shared" si="0"/>
        <v>3.75</v>
      </c>
      <c r="Z19" s="87">
        <f t="shared" si="3"/>
        <v>2.783</v>
      </c>
      <c r="AA19" s="88">
        <f t="shared" si="1"/>
        <v>2</v>
      </c>
    </row>
    <row r="20" spans="3:27" s="5" customFormat="1" ht="15" customHeight="1">
      <c r="C20" s="75">
        <f t="shared" si="4"/>
        <v>16</v>
      </c>
      <c r="D20" s="76" t="s">
        <v>37</v>
      </c>
      <c r="E20" s="76" t="s">
        <v>7</v>
      </c>
      <c r="F20" s="83">
        <v>1</v>
      </c>
      <c r="G20" s="84">
        <f>'Cotacoes Brazopolis'!K28</f>
        <v>3.5</v>
      </c>
      <c r="H20" s="84">
        <f>'Cotacoes Brazopolis'!U28</f>
        <v>1.99</v>
      </c>
      <c r="I20" s="84">
        <f>'Cotacoes Brazopolis'!AE28</f>
        <v>2.95</v>
      </c>
      <c r="J20" s="85">
        <f>'Cotações Cristina'!$K28</f>
        <v>0</v>
      </c>
      <c r="K20" s="85">
        <f>'Cotações Cristina'!$U28</f>
        <v>0</v>
      </c>
      <c r="L20" s="85">
        <f>'Cotações Cristina'!$AE28</f>
        <v>0</v>
      </c>
      <c r="M20" s="86">
        <f>'Cotações Ouro Fino'!$K28</f>
        <v>2.5</v>
      </c>
      <c r="N20" s="86">
        <f>'Cotações Ouro Fino'!$U28</f>
        <v>1.99</v>
      </c>
      <c r="O20" s="86">
        <f>'Cotações Ouro Fino'!$AE28</f>
        <v>2.69</v>
      </c>
      <c r="P20" s="85">
        <f>'Cotações Pouso Alegre'!$K28</f>
        <v>3</v>
      </c>
      <c r="Q20" s="85">
        <f>'Cotações Pouso Alegre'!$U28</f>
        <v>1.5899999999999999</v>
      </c>
      <c r="R20" s="85">
        <f>'Cotações Pouso Alegre'!$AE28</f>
        <v>2.5</v>
      </c>
      <c r="S20" s="86">
        <f>'Cotações Cambui'!$K28</f>
        <v>2.9</v>
      </c>
      <c r="T20" s="86">
        <f>'Cotações Cambui'!$U28</f>
        <v>1.8900000000000001</v>
      </c>
      <c r="U20" s="86">
        <f>'Cotações Cambui'!$AE28</f>
        <v>3</v>
      </c>
      <c r="V20" s="85">
        <f>'Cotações Itajuba'!$K28</f>
        <v>3</v>
      </c>
      <c r="W20" s="85">
        <f>'Cotações Itajuba'!$U28</f>
        <v>2</v>
      </c>
      <c r="X20" s="85">
        <f>'Cotações Itajuba'!$AE28</f>
        <v>2.5</v>
      </c>
      <c r="Y20" s="87">
        <f t="shared" si="0"/>
        <v>3</v>
      </c>
      <c r="Z20" s="87">
        <f t="shared" si="3"/>
        <v>2.46333333333333</v>
      </c>
      <c r="AA20" s="88">
        <f t="shared" si="1"/>
        <v>1.5899999999999999</v>
      </c>
    </row>
    <row r="21" spans="3:27" s="5" customFormat="1" ht="15" customHeight="1">
      <c r="C21" s="75">
        <f t="shared" si="4"/>
        <v>17</v>
      </c>
      <c r="D21" s="76" t="s">
        <v>39</v>
      </c>
      <c r="E21" s="76" t="s">
        <v>7</v>
      </c>
      <c r="F21" s="83">
        <v>1</v>
      </c>
      <c r="G21" s="84">
        <f>'Cotacoes Brazopolis'!K29</f>
        <v>3</v>
      </c>
      <c r="H21" s="84">
        <f>'Cotacoes Brazopolis'!U29</f>
        <v>2.65</v>
      </c>
      <c r="I21" s="84">
        <f>'Cotacoes Brazopolis'!AE29</f>
        <v>2.95</v>
      </c>
      <c r="J21" s="85">
        <f>'Cotações Cristina'!$K29</f>
        <v>0</v>
      </c>
      <c r="K21" s="85">
        <f>'Cotações Cristina'!$U29</f>
        <v>0</v>
      </c>
      <c r="L21" s="85">
        <f>'Cotações Cristina'!$AE29</f>
        <v>0</v>
      </c>
      <c r="M21" s="86">
        <f>'Cotações Ouro Fino'!$K29</f>
        <v>2</v>
      </c>
      <c r="N21" s="86">
        <f>'Cotações Ouro Fino'!$U29</f>
        <v>2.49</v>
      </c>
      <c r="O21" s="86">
        <f>'Cotações Ouro Fino'!$AE29</f>
        <v>2.99</v>
      </c>
      <c r="P21" s="85">
        <f>'Cotações Pouso Alegre'!$K29</f>
        <v>3</v>
      </c>
      <c r="Q21" s="85">
        <f>'Cotações Pouso Alegre'!$U29</f>
        <v>2.49</v>
      </c>
      <c r="R21" s="85">
        <f>'Cotações Pouso Alegre'!$AE29</f>
        <v>2.8</v>
      </c>
      <c r="S21" s="86">
        <f>'Cotações Cambui'!$K29</f>
        <v>2.9</v>
      </c>
      <c r="T21" s="86">
        <f>'Cotações Cambui'!$U29</f>
        <v>3.25</v>
      </c>
      <c r="U21" s="86">
        <f>'Cotações Cambui'!$AE29</f>
        <v>3</v>
      </c>
      <c r="V21" s="85">
        <f>'Cotações Itajuba'!$K29</f>
        <v>3</v>
      </c>
      <c r="W21" s="85">
        <f>'Cotações Itajuba'!$U29</f>
        <v>2</v>
      </c>
      <c r="X21" s="85">
        <f>'Cotações Itajuba'!$AE29</f>
        <v>3.5</v>
      </c>
      <c r="Y21" s="87">
        <f t="shared" si="0"/>
        <v>3.5</v>
      </c>
      <c r="Z21" s="87">
        <f t="shared" si="3"/>
        <v>2.785</v>
      </c>
      <c r="AA21" s="88">
        <f t="shared" si="1"/>
        <v>2</v>
      </c>
    </row>
    <row r="22" spans="3:27" s="5" customFormat="1" ht="15" customHeight="1">
      <c r="C22" s="75">
        <f t="shared" si="4"/>
        <v>18</v>
      </c>
      <c r="D22" s="76" t="s">
        <v>41</v>
      </c>
      <c r="E22" s="76" t="s">
        <v>7</v>
      </c>
      <c r="F22" s="83">
        <v>1</v>
      </c>
      <c r="G22" s="84">
        <f>'Cotacoes Brazopolis'!K30</f>
        <v>3</v>
      </c>
      <c r="H22" s="84">
        <f>'Cotacoes Brazopolis'!U30</f>
        <v>2.99</v>
      </c>
      <c r="I22" s="84">
        <f>'Cotacoes Brazopolis'!AE30</f>
        <v>3.35</v>
      </c>
      <c r="J22" s="85">
        <f>'Cotações Cristina'!$K30</f>
        <v>0</v>
      </c>
      <c r="K22" s="85">
        <f>'Cotações Cristina'!$U30</f>
        <v>0</v>
      </c>
      <c r="L22" s="85">
        <f>'Cotações Cristina'!$AE30</f>
        <v>0</v>
      </c>
      <c r="M22" s="86">
        <f>'Cotações Ouro Fino'!$K30</f>
        <v>3.5</v>
      </c>
      <c r="N22" s="86">
        <f>'Cotações Ouro Fino'!$U30</f>
        <v>3.49</v>
      </c>
      <c r="O22" s="86">
        <f>'Cotações Ouro Fino'!$AE30</f>
        <v>2.99</v>
      </c>
      <c r="P22" s="85">
        <f>'Cotações Pouso Alegre'!$K30</f>
        <v>4</v>
      </c>
      <c r="Q22" s="85">
        <f>'Cotações Pouso Alegre'!$U30</f>
        <v>2.59</v>
      </c>
      <c r="R22" s="85">
        <f>'Cotações Pouso Alegre'!$AE30</f>
        <v>4</v>
      </c>
      <c r="S22" s="86">
        <f>'Cotações Cambui'!$K30</f>
        <v>2.9</v>
      </c>
      <c r="T22" s="86">
        <f>'Cotações Cambui'!$U30</f>
        <v>3.95</v>
      </c>
      <c r="U22" s="86">
        <f>'Cotações Cambui'!$AE30</f>
        <v>4</v>
      </c>
      <c r="V22" s="85">
        <f>'Cotações Itajuba'!$K30</f>
        <v>4</v>
      </c>
      <c r="W22" s="85">
        <f>'Cotações Itajuba'!$U30</f>
        <v>3</v>
      </c>
      <c r="X22" s="85">
        <f>'Cotações Itajuba'!$AE30</f>
        <v>3.8</v>
      </c>
      <c r="Y22" s="87">
        <f t="shared" si="0"/>
        <v>4</v>
      </c>
      <c r="Z22" s="87">
        <f t="shared" si="3"/>
        <v>3.51833333333333</v>
      </c>
      <c r="AA22" s="88">
        <f t="shared" si="1"/>
        <v>2.59</v>
      </c>
    </row>
    <row r="23" spans="3:27" s="5" customFormat="1" ht="15" customHeight="1">
      <c r="C23" s="75">
        <f t="shared" si="4"/>
        <v>19</v>
      </c>
      <c r="D23" s="76" t="s">
        <v>159</v>
      </c>
      <c r="E23" s="76" t="s">
        <v>7</v>
      </c>
      <c r="F23" s="83">
        <v>1</v>
      </c>
      <c r="G23" s="84">
        <f>'Cotacoes Brazopolis'!K31</f>
        <v>0</v>
      </c>
      <c r="H23" s="84">
        <f>'Cotacoes Brazopolis'!U31</f>
        <v>0</v>
      </c>
      <c r="I23" s="84">
        <f>'Cotacoes Brazopolis'!AE31</f>
        <v>0</v>
      </c>
      <c r="J23" s="85">
        <f>'Cotações Cristina'!$K31</f>
        <v>0</v>
      </c>
      <c r="K23" s="85">
        <f>'Cotações Cristina'!$U31</f>
        <v>0</v>
      </c>
      <c r="L23" s="85">
        <f>'Cotações Cristina'!$AE31</f>
        <v>0</v>
      </c>
      <c r="M23" s="86">
        <f>'Cotações Ouro Fino'!$K31</f>
        <v>0</v>
      </c>
      <c r="N23" s="86">
        <f>'Cotações Ouro Fino'!$U31</f>
        <v>0</v>
      </c>
      <c r="O23" s="86">
        <f>'Cotações Ouro Fino'!$AE31</f>
        <v>0</v>
      </c>
      <c r="P23" s="85">
        <f>'Cotações Pouso Alegre'!$K31</f>
        <v>0</v>
      </c>
      <c r="Q23" s="85">
        <f>'Cotações Pouso Alegre'!$U31</f>
        <v>0</v>
      </c>
      <c r="R23" s="85">
        <f>'Cotações Pouso Alegre'!$AE31</f>
        <v>0</v>
      </c>
      <c r="S23" s="86">
        <f>'Cotações Cambui'!$K31</f>
        <v>0</v>
      </c>
      <c r="T23" s="86">
        <f>'Cotações Cambui'!$U31</f>
        <v>0</v>
      </c>
      <c r="U23" s="86">
        <f>'Cotações Cambui'!$AE31</f>
        <v>0</v>
      </c>
      <c r="V23" s="85">
        <f>'Cotações Itajuba'!$K31</f>
        <v>0</v>
      </c>
      <c r="W23" s="85">
        <f>'Cotações Itajuba'!$U31</f>
        <v>0</v>
      </c>
      <c r="X23" s="85">
        <f>'Cotações Itajuba'!$AE31</f>
        <v>0</v>
      </c>
      <c r="Y23" s="87">
        <f t="shared" si="0"/>
        <v>0</v>
      </c>
      <c r="Z23" s="87" t="e">
        <f t="shared" si="3"/>
        <v>#DIV/0!</v>
      </c>
      <c r="AA23" s="88">
        <f t="shared" si="1"/>
        <v>0</v>
      </c>
    </row>
    <row r="24" spans="3:27" s="5" customFormat="1" ht="15" customHeight="1">
      <c r="C24" s="75">
        <f t="shared" si="4"/>
        <v>20</v>
      </c>
      <c r="D24" s="76" t="s">
        <v>45</v>
      </c>
      <c r="E24" s="76" t="s">
        <v>7</v>
      </c>
      <c r="F24" s="83">
        <v>1</v>
      </c>
      <c r="G24" s="84">
        <f>'Cotacoes Brazopolis'!K32</f>
        <v>1.5</v>
      </c>
      <c r="H24" s="84">
        <f>'Cotacoes Brazopolis'!U32</f>
        <v>1.9</v>
      </c>
      <c r="I24" s="84">
        <f>'Cotacoes Brazopolis'!AE32</f>
        <v>0</v>
      </c>
      <c r="J24" s="85">
        <f>'Cotações Cristina'!$K32</f>
        <v>0</v>
      </c>
      <c r="K24" s="85">
        <f>'Cotações Cristina'!$U32</f>
        <v>0</v>
      </c>
      <c r="L24" s="85">
        <f>'Cotações Cristina'!$AE32</f>
        <v>0</v>
      </c>
      <c r="M24" s="86">
        <f>'Cotações Ouro Fino'!$K32</f>
        <v>2</v>
      </c>
      <c r="N24" s="86">
        <f>'Cotações Ouro Fino'!$U32</f>
        <v>1.5</v>
      </c>
      <c r="O24" s="86">
        <f>'Cotações Ouro Fino'!$AE32</f>
        <v>1.3</v>
      </c>
      <c r="P24" s="85">
        <f>'Cotações Pouso Alegre'!$K32</f>
        <v>0</v>
      </c>
      <c r="Q24" s="85">
        <f>'Cotações Pouso Alegre'!$U32</f>
        <v>2.65</v>
      </c>
      <c r="R24" s="85">
        <f>'Cotações Pouso Alegre'!$AE32</f>
        <v>0</v>
      </c>
      <c r="S24" s="86">
        <f>'Cotações Cambui'!$K32</f>
        <v>2</v>
      </c>
      <c r="T24" s="86">
        <f>'Cotações Cambui'!$U32</f>
        <v>1.8900000000000001</v>
      </c>
      <c r="U24" s="86">
        <f>'Cotações Cambui'!$AE32</f>
        <v>2</v>
      </c>
      <c r="V24" s="85">
        <f>'Cotações Itajuba'!$K32</f>
        <v>2</v>
      </c>
      <c r="W24" s="85">
        <f>'Cotações Itajuba'!$U32</f>
        <v>0</v>
      </c>
      <c r="X24" s="85">
        <f>'Cotações Itajuba'!$AE32</f>
        <v>1.5</v>
      </c>
      <c r="Y24" s="87">
        <f t="shared" si="0"/>
        <v>2.65</v>
      </c>
      <c r="Z24" s="87">
        <f t="shared" si="3"/>
        <v>1.87111111111111</v>
      </c>
      <c r="AA24" s="88">
        <f t="shared" si="1"/>
        <v>1.3</v>
      </c>
    </row>
    <row r="25" spans="3:27" s="5" customFormat="1" ht="15" customHeight="1">
      <c r="C25" s="75">
        <f t="shared" si="4"/>
        <v>21</v>
      </c>
      <c r="D25" s="76" t="s">
        <v>47</v>
      </c>
      <c r="E25" s="76" t="s">
        <v>7</v>
      </c>
      <c r="F25" s="83">
        <v>1</v>
      </c>
      <c r="G25" s="84">
        <f>'Cotacoes Brazopolis'!K33</f>
        <v>0</v>
      </c>
      <c r="H25" s="84">
        <f>'Cotacoes Brazopolis'!U33</f>
        <v>24.97</v>
      </c>
      <c r="I25" s="84">
        <f>'Cotacoes Brazopolis'!AE33</f>
        <v>20.5</v>
      </c>
      <c r="J25" s="85">
        <f>'Cotações Cristina'!$K33</f>
        <v>0</v>
      </c>
      <c r="K25" s="85">
        <f>'Cotações Cristina'!$U33</f>
        <v>0</v>
      </c>
      <c r="L25" s="85">
        <f>'Cotações Cristina'!$AE33</f>
        <v>0</v>
      </c>
      <c r="M25" s="86">
        <f>'Cotações Ouro Fino'!$K33</f>
        <v>0</v>
      </c>
      <c r="N25" s="86">
        <f>'Cotações Ouro Fino'!$U33</f>
        <v>0</v>
      </c>
      <c r="O25" s="86">
        <f>'Cotações Ouro Fino'!$AE33</f>
        <v>0</v>
      </c>
      <c r="P25" s="85">
        <f>'Cotações Pouso Alegre'!$K33</f>
        <v>17.5</v>
      </c>
      <c r="Q25" s="85">
        <f>'Cotações Pouso Alegre'!$U33</f>
        <v>0</v>
      </c>
      <c r="R25" s="85">
        <f>'Cotações Pouso Alegre'!$AE33</f>
        <v>0</v>
      </c>
      <c r="S25" s="86">
        <f>'Cotações Cambui'!$K33</f>
        <v>0</v>
      </c>
      <c r="T25" s="86">
        <f>'Cotações Cambui'!$U33</f>
        <v>24.97</v>
      </c>
      <c r="U25" s="86">
        <f>'Cotações Cambui'!$AE33</f>
        <v>0</v>
      </c>
      <c r="V25" s="85">
        <f>'Cotações Itajuba'!$K33</f>
        <v>15</v>
      </c>
      <c r="W25" s="85">
        <f>'Cotações Itajuba'!$U33</f>
        <v>0</v>
      </c>
      <c r="X25" s="85">
        <f>'Cotações Itajuba'!$AE33</f>
        <v>18.75</v>
      </c>
      <c r="Y25" s="87">
        <f t="shared" si="0"/>
        <v>24.97</v>
      </c>
      <c r="Z25" s="87">
        <f t="shared" si="3"/>
        <v>19.055</v>
      </c>
      <c r="AA25" s="88">
        <f t="shared" si="1"/>
        <v>15</v>
      </c>
    </row>
    <row r="26" spans="3:27" s="5" customFormat="1" ht="15" customHeight="1">
      <c r="C26" s="75">
        <f t="shared" si="4"/>
        <v>22</v>
      </c>
      <c r="D26" s="76" t="s">
        <v>49</v>
      </c>
      <c r="E26" s="76" t="s">
        <v>7</v>
      </c>
      <c r="F26" s="83">
        <v>1</v>
      </c>
      <c r="G26" s="84">
        <f>'Cotacoes Brazopolis'!K34</f>
        <v>0</v>
      </c>
      <c r="H26" s="84">
        <f>'Cotacoes Brazopolis'!U34</f>
        <v>6.69</v>
      </c>
      <c r="I26" s="84">
        <f>'Cotacoes Brazopolis'!AE34</f>
        <v>3.99</v>
      </c>
      <c r="J26" s="85">
        <f>'Cotações Cristina'!$K34</f>
        <v>0</v>
      </c>
      <c r="K26" s="85">
        <f>'Cotações Cristina'!$U34</f>
        <v>0</v>
      </c>
      <c r="L26" s="85">
        <f>'Cotações Cristina'!$AE34</f>
        <v>0</v>
      </c>
      <c r="M26" s="86">
        <f>'Cotações Ouro Fino'!$K34</f>
        <v>5</v>
      </c>
      <c r="N26" s="86">
        <f>'Cotações Ouro Fino'!$U34</f>
        <v>4</v>
      </c>
      <c r="O26" s="86">
        <f>'Cotações Ouro Fino'!$AE34</f>
        <v>3.6</v>
      </c>
      <c r="P26" s="85">
        <f>'Cotações Pouso Alegre'!$K34</f>
        <v>5</v>
      </c>
      <c r="Q26" s="85">
        <f>'Cotações Pouso Alegre'!$U34</f>
        <v>0</v>
      </c>
      <c r="R26" s="85">
        <f>'Cotações Pouso Alegre'!$AE34</f>
        <v>6</v>
      </c>
      <c r="S26" s="86">
        <f>'Cotações Cambui'!$K34</f>
        <v>0</v>
      </c>
      <c r="T26" s="86">
        <f>'Cotações Cambui'!$U34</f>
        <v>0</v>
      </c>
      <c r="U26" s="86">
        <f>'Cotações Cambui'!$AE34</f>
        <v>6.5</v>
      </c>
      <c r="V26" s="85">
        <f>'Cotações Itajuba'!$K34</f>
        <v>0</v>
      </c>
      <c r="W26" s="85">
        <f>'Cotações Itajuba'!$U34</f>
        <v>0</v>
      </c>
      <c r="X26" s="85">
        <f>'Cotações Itajuba'!$AE34</f>
        <v>0</v>
      </c>
      <c r="Y26" s="87">
        <f t="shared" si="0"/>
        <v>6.5</v>
      </c>
      <c r="Z26" s="87">
        <f t="shared" si="3"/>
        <v>5.01666666666667</v>
      </c>
      <c r="AA26" s="88">
        <f t="shared" si="1"/>
        <v>3.6</v>
      </c>
    </row>
    <row r="27" spans="3:27" s="5" customFormat="1" ht="15" customHeight="1">
      <c r="C27" s="75">
        <f t="shared" si="4"/>
        <v>23</v>
      </c>
      <c r="D27" s="76" t="s">
        <v>51</v>
      </c>
      <c r="E27" s="76" t="s">
        <v>7</v>
      </c>
      <c r="F27" s="83">
        <v>1</v>
      </c>
      <c r="G27" s="84">
        <f>'Cotacoes Brazopolis'!K35</f>
        <v>0</v>
      </c>
      <c r="H27" s="84">
        <f>'Cotacoes Brazopolis'!U35</f>
        <v>38.38</v>
      </c>
      <c r="I27" s="84">
        <f>'Cotacoes Brazopolis'!AE35</f>
        <v>30</v>
      </c>
      <c r="J27" s="85">
        <f>'Cotações Cristina'!$K35</f>
        <v>0</v>
      </c>
      <c r="K27" s="85">
        <f>'Cotações Cristina'!$U35</f>
        <v>0</v>
      </c>
      <c r="L27" s="85">
        <f>'Cotações Cristina'!$AE35</f>
        <v>0</v>
      </c>
      <c r="M27" s="86">
        <f>'Cotações Ouro Fino'!$K35</f>
        <v>0</v>
      </c>
      <c r="N27" s="86">
        <f>'Cotações Ouro Fino'!$U35</f>
        <v>0</v>
      </c>
      <c r="O27" s="86">
        <f>'Cotações Ouro Fino'!$AE35</f>
        <v>39.13</v>
      </c>
      <c r="P27" s="85">
        <f>'Cotações Pouso Alegre'!$K35</f>
        <v>0</v>
      </c>
      <c r="Q27" s="85">
        <f>'Cotações Pouso Alegre'!$U35</f>
        <v>0</v>
      </c>
      <c r="R27" s="85">
        <f>'Cotações Pouso Alegre'!$AE35</f>
        <v>0</v>
      </c>
      <c r="S27" s="86">
        <f>'Cotações Cambui'!$K35</f>
        <v>0</v>
      </c>
      <c r="T27" s="86">
        <f>'Cotações Cambui'!$U35</f>
        <v>33.76</v>
      </c>
      <c r="U27" s="86">
        <f>'Cotações Cambui'!$AE35</f>
        <v>0</v>
      </c>
      <c r="V27" s="85">
        <f>'Cotações Itajuba'!$K35</f>
        <v>36</v>
      </c>
      <c r="W27" s="85">
        <f>'Cotações Itajuba'!$U35</f>
        <v>23.33</v>
      </c>
      <c r="X27" s="85">
        <f>'Cotações Itajuba'!$AE35</f>
        <v>0</v>
      </c>
      <c r="Y27" s="87">
        <f t="shared" si="0"/>
        <v>39.13</v>
      </c>
      <c r="Z27" s="87">
        <f t="shared" si="3"/>
        <v>33.055</v>
      </c>
      <c r="AA27" s="88">
        <f t="shared" si="1"/>
        <v>23.33</v>
      </c>
    </row>
    <row r="28" spans="3:27" s="5" customFormat="1" ht="15" customHeight="1">
      <c r="C28" s="75">
        <f t="shared" si="4"/>
        <v>24</v>
      </c>
      <c r="D28" s="76" t="s">
        <v>160</v>
      </c>
      <c r="E28" s="76" t="s">
        <v>7</v>
      </c>
      <c r="F28" s="83">
        <v>1</v>
      </c>
      <c r="G28" s="84">
        <f>'Cotacoes Brazopolis'!K36</f>
        <v>0</v>
      </c>
      <c r="H28" s="84">
        <f>'Cotacoes Brazopolis'!U36</f>
        <v>0</v>
      </c>
      <c r="I28" s="84">
        <f>'Cotacoes Brazopolis'!AE36</f>
        <v>0</v>
      </c>
      <c r="J28" s="85">
        <f>'Cotações Cristina'!$K36</f>
        <v>0</v>
      </c>
      <c r="K28" s="85">
        <f>'Cotações Cristina'!$U36</f>
        <v>0</v>
      </c>
      <c r="L28" s="85">
        <f>'Cotações Cristina'!$AE36</f>
        <v>0</v>
      </c>
      <c r="M28" s="86">
        <f>'Cotações Ouro Fino'!$K36</f>
        <v>0</v>
      </c>
      <c r="N28" s="86">
        <f>'Cotações Ouro Fino'!$U36</f>
        <v>0</v>
      </c>
      <c r="O28" s="86">
        <f>'Cotações Ouro Fino'!$AE36</f>
        <v>0</v>
      </c>
      <c r="P28" s="85">
        <f>'Cotações Pouso Alegre'!$K36</f>
        <v>0</v>
      </c>
      <c r="Q28" s="85">
        <f>'Cotações Pouso Alegre'!$U36</f>
        <v>0</v>
      </c>
      <c r="R28" s="85">
        <f>'Cotações Pouso Alegre'!$AE36</f>
        <v>0</v>
      </c>
      <c r="S28" s="86">
        <f>'Cotações Cambui'!$K36</f>
        <v>0</v>
      </c>
      <c r="T28" s="86">
        <f>'Cotações Cambui'!$U36</f>
        <v>0</v>
      </c>
      <c r="U28" s="86">
        <f>'Cotações Cambui'!$AE36</f>
        <v>0</v>
      </c>
      <c r="V28" s="85">
        <f>'Cotações Itajuba'!$K36</f>
        <v>0</v>
      </c>
      <c r="W28" s="85">
        <f>'Cotações Itajuba'!$U36</f>
        <v>0</v>
      </c>
      <c r="X28" s="85">
        <f>'Cotações Itajuba'!$AE36</f>
        <v>0</v>
      </c>
      <c r="Y28" s="87">
        <f t="shared" si="0"/>
        <v>0</v>
      </c>
      <c r="Z28" s="87" t="e">
        <f t="shared" si="3"/>
        <v>#DIV/0!</v>
      </c>
      <c r="AA28" s="88">
        <f t="shared" si="1"/>
        <v>0</v>
      </c>
    </row>
    <row r="29" spans="3:27" s="5" customFormat="1" ht="15" customHeight="1">
      <c r="C29" s="75">
        <f t="shared" si="4"/>
        <v>25</v>
      </c>
      <c r="D29" s="76" t="s">
        <v>56</v>
      </c>
      <c r="E29" s="76" t="s">
        <v>7</v>
      </c>
      <c r="F29" s="83">
        <v>1</v>
      </c>
      <c r="G29" s="84">
        <f>'Cotacoes Brazopolis'!K37</f>
        <v>4.5</v>
      </c>
      <c r="H29" s="84">
        <f>'Cotacoes Brazopolis'!U37</f>
        <v>4.69</v>
      </c>
      <c r="I29" s="84">
        <f>'Cotacoes Brazopolis'!AE37</f>
        <v>2.65</v>
      </c>
      <c r="J29" s="85">
        <f>'Cotações Cristina'!$K37</f>
        <v>0</v>
      </c>
      <c r="K29" s="85">
        <f>'Cotações Cristina'!$U37</f>
        <v>0</v>
      </c>
      <c r="L29" s="85">
        <f>'Cotações Cristina'!$AE37</f>
        <v>0</v>
      </c>
      <c r="M29" s="86">
        <f>'Cotações Ouro Fino'!$K37</f>
        <v>0</v>
      </c>
      <c r="N29" s="86">
        <f>'Cotações Ouro Fino'!$U37</f>
        <v>3.99</v>
      </c>
      <c r="O29" s="86">
        <f>'Cotações Ouro Fino'!$AE37</f>
        <v>3.29</v>
      </c>
      <c r="P29" s="85">
        <f>'Cotações Pouso Alegre'!$K37</f>
        <v>5</v>
      </c>
      <c r="Q29" s="85">
        <f>'Cotações Pouso Alegre'!$U37</f>
        <v>3.79</v>
      </c>
      <c r="R29" s="85">
        <f>'Cotações Pouso Alegre'!$AE37</f>
        <v>5</v>
      </c>
      <c r="S29" s="86">
        <f>'Cotações Cambui'!$K37</f>
        <v>4.9</v>
      </c>
      <c r="T29" s="86">
        <f>'Cotações Cambui'!$U37</f>
        <v>3.75</v>
      </c>
      <c r="U29" s="86">
        <f>'Cotações Cambui'!$AE37</f>
        <v>4.5</v>
      </c>
      <c r="V29" s="85">
        <f>'Cotações Itajuba'!$K37</f>
        <v>5</v>
      </c>
      <c r="W29" s="85">
        <f>'Cotações Itajuba'!$U37</f>
        <v>0</v>
      </c>
      <c r="X29" s="85">
        <f>'Cotações Itajuba'!$AE37</f>
        <v>3.5</v>
      </c>
      <c r="Y29" s="87">
        <f t="shared" si="0"/>
        <v>5</v>
      </c>
      <c r="Z29" s="87">
        <f t="shared" si="3"/>
        <v>4.272</v>
      </c>
      <c r="AA29" s="88">
        <f t="shared" si="1"/>
        <v>3.29</v>
      </c>
    </row>
    <row r="30" spans="3:27" s="5" customFormat="1" ht="15" customHeight="1">
      <c r="C30" s="75">
        <f t="shared" si="4"/>
        <v>26</v>
      </c>
      <c r="D30" s="76" t="s">
        <v>58</v>
      </c>
      <c r="E30" s="76" t="s">
        <v>7</v>
      </c>
      <c r="F30" s="83">
        <v>1</v>
      </c>
      <c r="G30" s="84">
        <f>'Cotacoes Brazopolis'!K38</f>
        <v>0</v>
      </c>
      <c r="H30" s="84">
        <f>'Cotacoes Brazopolis'!U38</f>
        <v>0</v>
      </c>
      <c r="I30" s="84">
        <f>'Cotacoes Brazopolis'!AE38</f>
        <v>0</v>
      </c>
      <c r="J30" s="85">
        <f>'Cotações Cristina'!$K38</f>
        <v>0</v>
      </c>
      <c r="K30" s="85">
        <f>'Cotações Cristina'!$U38</f>
        <v>0</v>
      </c>
      <c r="L30" s="85">
        <f>'Cotações Cristina'!$AE38</f>
        <v>0</v>
      </c>
      <c r="M30" s="86">
        <f>'Cotações Ouro Fino'!$K38</f>
        <v>0</v>
      </c>
      <c r="N30" s="86">
        <f>'Cotações Ouro Fino'!$U38</f>
        <v>0</v>
      </c>
      <c r="O30" s="86">
        <f>'Cotações Ouro Fino'!$AE38</f>
        <v>0</v>
      </c>
      <c r="P30" s="85">
        <f>'Cotações Pouso Alegre'!$K38</f>
        <v>0</v>
      </c>
      <c r="Q30" s="85">
        <f>'Cotações Pouso Alegre'!$U38</f>
        <v>0</v>
      </c>
      <c r="R30" s="85">
        <f>'Cotações Pouso Alegre'!$AE38</f>
        <v>0</v>
      </c>
      <c r="S30" s="86">
        <f>'Cotações Cambui'!$K38</f>
        <v>0</v>
      </c>
      <c r="T30" s="86">
        <f>'Cotações Cambui'!$U38</f>
        <v>0</v>
      </c>
      <c r="U30" s="86">
        <f>'Cotações Cambui'!$AE38</f>
        <v>0</v>
      </c>
      <c r="V30" s="85">
        <f>'Cotações Itajuba'!$K38</f>
        <v>0</v>
      </c>
      <c r="W30" s="85">
        <f>'Cotações Itajuba'!$U38</f>
        <v>0</v>
      </c>
      <c r="X30" s="85">
        <f>'Cotações Itajuba'!$AE38</f>
        <v>0</v>
      </c>
      <c r="Y30" s="87">
        <f t="shared" si="0"/>
        <v>0</v>
      </c>
      <c r="Z30" s="87" t="e">
        <f t="shared" si="3"/>
        <v>#DIV/0!</v>
      </c>
      <c r="AA30" s="88">
        <f t="shared" si="1"/>
        <v>0</v>
      </c>
    </row>
    <row r="31" spans="3:27" s="5" customFormat="1" ht="15" customHeight="1">
      <c r="C31" s="75">
        <f t="shared" si="4"/>
        <v>27</v>
      </c>
      <c r="D31" s="76" t="s">
        <v>60</v>
      </c>
      <c r="E31" s="76" t="s">
        <v>55</v>
      </c>
      <c r="F31" s="83">
        <v>1</v>
      </c>
      <c r="G31" s="84">
        <f>'Cotacoes Brazopolis'!K39</f>
        <v>2.8</v>
      </c>
      <c r="H31" s="84">
        <f>'Cotacoes Brazopolis'!U39</f>
        <v>2.4</v>
      </c>
      <c r="I31" s="84">
        <f>'Cotacoes Brazopolis'!AE39</f>
        <v>2.2</v>
      </c>
      <c r="J31" s="85">
        <f>'Cotações Cristina'!$K39</f>
        <v>0</v>
      </c>
      <c r="K31" s="85">
        <f>'Cotações Cristina'!$U39</f>
        <v>0</v>
      </c>
      <c r="L31" s="85">
        <f>'Cotações Cristina'!$AE39</f>
        <v>0</v>
      </c>
      <c r="M31" s="86">
        <f>'Cotações Ouro Fino'!$K39</f>
        <v>0</v>
      </c>
      <c r="N31" s="86">
        <f>'Cotações Ouro Fino'!$U39</f>
        <v>0</v>
      </c>
      <c r="O31" s="86">
        <f>'Cotações Ouro Fino'!$AE39</f>
        <v>2.4</v>
      </c>
      <c r="P31" s="85">
        <f>'Cotações Pouso Alegre'!$K39</f>
        <v>0</v>
      </c>
      <c r="Q31" s="85">
        <f>'Cotações Pouso Alegre'!$U39</f>
        <v>2.49</v>
      </c>
      <c r="R31" s="85">
        <f>'Cotações Pouso Alegre'!$AE39</f>
        <v>0</v>
      </c>
      <c r="S31" s="86">
        <f>'Cotações Cambui'!$K39</f>
        <v>0</v>
      </c>
      <c r="T31" s="86">
        <f>'Cotações Cambui'!$U39</f>
        <v>1.99</v>
      </c>
      <c r="U31" s="86">
        <f>'Cotações Cambui'!$AE39</f>
        <v>0</v>
      </c>
      <c r="V31" s="85">
        <f>'Cotações Itajuba'!$K39</f>
        <v>0</v>
      </c>
      <c r="W31" s="85">
        <f>'Cotações Itajuba'!$U39</f>
        <v>0</v>
      </c>
      <c r="X31" s="85">
        <f>'Cotações Itajuba'!$AE39</f>
        <v>0</v>
      </c>
      <c r="Y31" s="87">
        <f t="shared" si="0"/>
        <v>2.49</v>
      </c>
      <c r="Z31" s="87">
        <f t="shared" si="3"/>
        <v>2.29333333333333</v>
      </c>
      <c r="AA31" s="88">
        <f t="shared" si="1"/>
        <v>1.99</v>
      </c>
    </row>
    <row r="32" spans="3:27" s="5" customFormat="1" ht="15" customHeight="1">
      <c r="C32" s="75">
        <f t="shared" si="4"/>
        <v>28</v>
      </c>
      <c r="D32" s="76" t="s">
        <v>62</v>
      </c>
      <c r="E32" s="76" t="s">
        <v>7</v>
      </c>
      <c r="F32" s="83">
        <v>1</v>
      </c>
      <c r="G32" s="84">
        <f>'Cotacoes Brazopolis'!K40</f>
        <v>0</v>
      </c>
      <c r="H32" s="84">
        <f>'Cotacoes Brazopolis'!U40</f>
        <v>0</v>
      </c>
      <c r="I32" s="84">
        <f>'Cotacoes Brazopolis'!AE40</f>
        <v>0</v>
      </c>
      <c r="J32" s="85">
        <f>'Cotações Cristina'!$K40</f>
        <v>0</v>
      </c>
      <c r="K32" s="85">
        <f>'Cotações Cristina'!$U40</f>
        <v>0</v>
      </c>
      <c r="L32" s="85">
        <f>'Cotações Cristina'!$AE40</f>
        <v>0</v>
      </c>
      <c r="M32" s="86">
        <f>'Cotações Ouro Fino'!$K40</f>
        <v>3</v>
      </c>
      <c r="N32" s="86">
        <f>'Cotações Ouro Fino'!$U40</f>
        <v>0</v>
      </c>
      <c r="O32" s="86">
        <f>'Cotações Ouro Fino'!$AE40</f>
        <v>0</v>
      </c>
      <c r="P32" s="85">
        <f>'Cotações Pouso Alegre'!$K40</f>
        <v>4</v>
      </c>
      <c r="Q32" s="85">
        <f>'Cotações Pouso Alegre'!$U40</f>
        <v>2.99</v>
      </c>
      <c r="R32" s="85">
        <f>'Cotações Pouso Alegre'!$AE40</f>
        <v>0</v>
      </c>
      <c r="S32" s="86">
        <f>'Cotações Cambui'!$K40</f>
        <v>0</v>
      </c>
      <c r="T32" s="86">
        <f>'Cotações Cambui'!$U40</f>
        <v>0</v>
      </c>
      <c r="U32" s="86">
        <f>'Cotações Cambui'!$AE40</f>
        <v>4</v>
      </c>
      <c r="V32" s="85">
        <f>'Cotações Itajuba'!$K40</f>
        <v>3.5</v>
      </c>
      <c r="W32" s="85">
        <f>'Cotações Itajuba'!$U40</f>
        <v>0</v>
      </c>
      <c r="X32" s="85">
        <f>'Cotações Itajuba'!$AE40</f>
        <v>4</v>
      </c>
      <c r="Y32" s="87">
        <f t="shared" si="0"/>
        <v>4</v>
      </c>
      <c r="Z32" s="87">
        <f t="shared" si="3"/>
        <v>3.58166666666667</v>
      </c>
      <c r="AA32" s="88">
        <f t="shared" si="1"/>
        <v>2.99</v>
      </c>
    </row>
    <row r="33" spans="3:27" s="5" customFormat="1" ht="15" customHeight="1">
      <c r="C33" s="75">
        <f t="shared" si="4"/>
        <v>29</v>
      </c>
      <c r="D33" s="76" t="s">
        <v>64</v>
      </c>
      <c r="E33" s="76" t="s">
        <v>7</v>
      </c>
      <c r="F33" s="83">
        <v>1</v>
      </c>
      <c r="G33" s="84">
        <f>'Cotacoes Brazopolis'!K41</f>
        <v>3</v>
      </c>
      <c r="H33" s="84">
        <f>'Cotacoes Brazopolis'!U41</f>
        <v>0</v>
      </c>
      <c r="I33" s="84">
        <f>'Cotacoes Brazopolis'!AE41</f>
        <v>0</v>
      </c>
      <c r="J33" s="85">
        <f>'Cotações Cristina'!$K41</f>
        <v>0</v>
      </c>
      <c r="K33" s="85">
        <f>'Cotações Cristina'!$U41</f>
        <v>0</v>
      </c>
      <c r="L33" s="85">
        <f>'Cotações Cristina'!$AE41</f>
        <v>0</v>
      </c>
      <c r="M33" s="86">
        <f>'Cotações Ouro Fino'!$K41</f>
        <v>3</v>
      </c>
      <c r="N33" s="86">
        <f>'Cotações Ouro Fino'!$U41</f>
        <v>3.5</v>
      </c>
      <c r="O33" s="86">
        <f>'Cotações Ouro Fino'!$AE41</f>
        <v>0</v>
      </c>
      <c r="P33" s="85">
        <f>'Cotações Pouso Alegre'!$K41</f>
        <v>4</v>
      </c>
      <c r="Q33" s="85">
        <f>'Cotações Pouso Alegre'!$U41</f>
        <v>2.99</v>
      </c>
      <c r="R33" s="85">
        <f>'Cotações Pouso Alegre'!$AE41</f>
        <v>3</v>
      </c>
      <c r="S33" s="86">
        <f>'Cotações Cambui'!$K41</f>
        <v>3.9</v>
      </c>
      <c r="T33" s="86">
        <f>'Cotações Cambui'!$U41</f>
        <v>3.75</v>
      </c>
      <c r="U33" s="86">
        <f>'Cotações Cambui'!$AE41</f>
        <v>4</v>
      </c>
      <c r="V33" s="85">
        <f>'Cotações Itajuba'!$K41</f>
        <v>0</v>
      </c>
      <c r="W33" s="85">
        <f>'Cotações Itajuba'!$U41</f>
        <v>3</v>
      </c>
      <c r="X33" s="85">
        <f>'Cotações Itajuba'!$AE41</f>
        <v>0</v>
      </c>
      <c r="Y33" s="87">
        <f t="shared" si="0"/>
        <v>4</v>
      </c>
      <c r="Z33" s="87">
        <f t="shared" si="3"/>
        <v>3.46</v>
      </c>
      <c r="AA33" s="88">
        <f t="shared" si="1"/>
        <v>2.99</v>
      </c>
    </row>
    <row r="34" spans="3:27" s="5" customFormat="1" ht="15" customHeight="1">
      <c r="C34" s="75">
        <v>30</v>
      </c>
      <c r="D34" s="76" t="s">
        <v>66</v>
      </c>
      <c r="E34" s="76" t="s">
        <v>7</v>
      </c>
      <c r="F34" s="83">
        <v>1</v>
      </c>
      <c r="G34" s="84">
        <f>'Cotacoes Brazopolis'!K42</f>
        <v>5.5</v>
      </c>
      <c r="H34" s="84">
        <f>'Cotacoes Brazopolis'!U42</f>
        <v>3.8</v>
      </c>
      <c r="I34" s="84">
        <f>'Cotacoes Brazopolis'!AE42</f>
        <v>6.25</v>
      </c>
      <c r="J34" s="85">
        <f>'Cotações Cristina'!$K42</f>
        <v>0</v>
      </c>
      <c r="K34" s="85">
        <f>'Cotações Cristina'!$U42</f>
        <v>0</v>
      </c>
      <c r="L34" s="85">
        <f>'Cotações Cristina'!$AE42</f>
        <v>0</v>
      </c>
      <c r="M34" s="86">
        <f>'Cotações Ouro Fino'!$K42</f>
        <v>6</v>
      </c>
      <c r="N34" s="86" t="s">
        <v>161</v>
      </c>
      <c r="O34" s="86">
        <f>'Cotações Ouro Fino'!$AE42</f>
        <v>4.99</v>
      </c>
      <c r="P34" s="85">
        <f>'Cotações Pouso Alegre'!$K42</f>
        <v>6</v>
      </c>
      <c r="Q34" s="85">
        <f>'Cotações Pouso Alegre'!$U42</f>
        <v>4.98</v>
      </c>
      <c r="R34" s="85">
        <f>'Cotações Pouso Alegre'!$AE42</f>
        <v>5</v>
      </c>
      <c r="S34" s="86">
        <f>'Cotações Cambui'!$K42</f>
        <v>0</v>
      </c>
      <c r="T34" s="86">
        <f>'Cotações Cambui'!$U42</f>
        <v>5.99</v>
      </c>
      <c r="U34" s="86">
        <f>'Cotações Cambui'!$AE42</f>
        <v>0</v>
      </c>
      <c r="V34" s="85">
        <f>'Cotações Itajuba'!$K42</f>
        <v>5</v>
      </c>
      <c r="W34" s="85">
        <f>'Cotações Itajuba'!$U42</f>
        <v>3</v>
      </c>
      <c r="X34" s="85">
        <f>'Cotações Itajuba'!$AE42</f>
        <v>4.9</v>
      </c>
      <c r="Y34" s="87">
        <f t="shared" si="0"/>
        <v>6</v>
      </c>
      <c r="Z34" s="87">
        <f t="shared" si="3"/>
        <v>5.09555555555556</v>
      </c>
      <c r="AA34" s="88">
        <f t="shared" si="1"/>
        <v>3</v>
      </c>
    </row>
    <row r="35" spans="3:27" s="5" customFormat="1" ht="15" customHeight="1">
      <c r="C35" s="75">
        <v>31</v>
      </c>
      <c r="D35" s="76" t="s">
        <v>162</v>
      </c>
      <c r="E35" s="76" t="s">
        <v>7</v>
      </c>
      <c r="F35" s="83">
        <v>1</v>
      </c>
      <c r="G35" s="84">
        <f>'Cotacoes Brazopolis'!K43</f>
        <v>0</v>
      </c>
      <c r="H35" s="84">
        <f>'Cotacoes Brazopolis'!U43</f>
        <v>0</v>
      </c>
      <c r="I35" s="84">
        <f>'Cotacoes Brazopolis'!AE43</f>
        <v>0</v>
      </c>
      <c r="J35" s="85">
        <f>'Cotações Cristina'!$K43</f>
        <v>0</v>
      </c>
      <c r="K35" s="85">
        <f>'Cotações Cristina'!$U43</f>
        <v>0</v>
      </c>
      <c r="L35" s="85">
        <f>'Cotações Cristina'!$AE43</f>
        <v>0</v>
      </c>
      <c r="M35" s="86">
        <f>'Cotações Ouro Fino'!$K43</f>
        <v>0</v>
      </c>
      <c r="N35" s="86">
        <f>'Cotações Ouro Fino'!$U43</f>
        <v>0</v>
      </c>
      <c r="O35" s="86">
        <f>'Cotações Ouro Fino'!$AE43</f>
        <v>0</v>
      </c>
      <c r="P35" s="85">
        <f>'Cotações Pouso Alegre'!$K43</f>
        <v>0</v>
      </c>
      <c r="Q35" s="85">
        <f>'Cotações Pouso Alegre'!$U43</f>
        <v>0</v>
      </c>
      <c r="R35" s="85">
        <f>'Cotações Pouso Alegre'!$AE43</f>
        <v>0</v>
      </c>
      <c r="S35" s="86">
        <f>'Cotações Cambui'!$K43</f>
        <v>0</v>
      </c>
      <c r="T35" s="86">
        <f>'Cotações Cambui'!$U43</f>
        <v>0</v>
      </c>
      <c r="U35" s="86">
        <f>'Cotações Cambui'!$AE43</f>
        <v>0</v>
      </c>
      <c r="V35" s="85">
        <f>'Cotações Itajuba'!$K43</f>
        <v>0</v>
      </c>
      <c r="W35" s="85">
        <f>'Cotações Itajuba'!$U43</f>
        <v>0</v>
      </c>
      <c r="X35" s="85">
        <f>'Cotações Itajuba'!$AE43</f>
        <v>0</v>
      </c>
      <c r="Y35" s="87">
        <f t="shared" si="0"/>
        <v>0</v>
      </c>
      <c r="Z35" s="87" t="e">
        <f t="shared" si="3"/>
        <v>#DIV/0!</v>
      </c>
      <c r="AA35" s="88">
        <f t="shared" si="1"/>
        <v>0</v>
      </c>
    </row>
    <row r="36" spans="3:27" s="5" customFormat="1" ht="15" customHeight="1">
      <c r="C36" s="76">
        <f aca="true" t="shared" si="5" ref="C36:C42">C35+1</f>
        <v>32</v>
      </c>
      <c r="D36" s="76" t="s">
        <v>70</v>
      </c>
      <c r="E36" s="76" t="s">
        <v>7</v>
      </c>
      <c r="F36" s="83">
        <v>1</v>
      </c>
      <c r="G36" s="84">
        <f>'Cotacoes Brazopolis'!K44</f>
        <v>0</v>
      </c>
      <c r="H36" s="84">
        <f>'Cotacoes Brazopolis'!U44</f>
        <v>37.75</v>
      </c>
      <c r="I36" s="84">
        <f>'Cotacoes Brazopolis'!AE44</f>
        <v>30</v>
      </c>
      <c r="J36" s="85">
        <f>'Cotações Cristina'!$K44</f>
        <v>0</v>
      </c>
      <c r="K36" s="85">
        <f>'Cotações Cristina'!$U44</f>
        <v>0</v>
      </c>
      <c r="L36" s="85">
        <f>'Cotações Cristina'!$AE44</f>
        <v>0</v>
      </c>
      <c r="M36" s="86">
        <f>'Cotações Ouro Fino'!$K44</f>
        <v>27.39</v>
      </c>
      <c r="N36" s="86">
        <f>'Cotações Ouro Fino'!$U44</f>
        <v>0</v>
      </c>
      <c r="O36" s="86">
        <f>'Cotações Ouro Fino'!$AE44</f>
        <v>28.76</v>
      </c>
      <c r="P36" s="85">
        <f>'Cotações Pouso Alegre'!$K44</f>
        <v>24</v>
      </c>
      <c r="Q36" s="85">
        <f>'Cotações Pouso Alegre'!$U44</f>
        <v>0</v>
      </c>
      <c r="R36" s="85">
        <f>'Cotações Pouso Alegre'!$AE44</f>
        <v>25</v>
      </c>
      <c r="S36" s="86" t="s">
        <v>161</v>
      </c>
      <c r="T36" s="86">
        <f>'Cotações Cambui'!$U44</f>
        <v>31</v>
      </c>
      <c r="U36" s="86">
        <f>'Cotações Cambui'!$AE44</f>
        <v>0</v>
      </c>
      <c r="V36" s="85" t="s">
        <v>161</v>
      </c>
      <c r="W36" s="85">
        <f>'Cotações Itajuba'!$U44</f>
        <v>25</v>
      </c>
      <c r="X36" s="85">
        <f>'Cotações Itajuba'!$AE44</f>
        <v>0</v>
      </c>
      <c r="Y36" s="87">
        <f t="shared" si="0"/>
        <v>31</v>
      </c>
      <c r="Z36" s="87">
        <f t="shared" si="3"/>
        <v>26.8583333333333</v>
      </c>
      <c r="AA36" s="88">
        <f t="shared" si="1"/>
        <v>24</v>
      </c>
    </row>
    <row r="37" spans="3:27" s="5" customFormat="1" ht="15" customHeight="1">
      <c r="C37" s="76">
        <f t="shared" si="5"/>
        <v>33</v>
      </c>
      <c r="D37" s="76" t="s">
        <v>163</v>
      </c>
      <c r="E37" s="76" t="s">
        <v>74</v>
      </c>
      <c r="F37" s="83">
        <v>1</v>
      </c>
      <c r="G37" s="84">
        <f>'Cotacoes Brazopolis'!K45</f>
        <v>0</v>
      </c>
      <c r="H37" s="84">
        <f>'Cotacoes Brazopolis'!U45</f>
        <v>0</v>
      </c>
      <c r="I37" s="84">
        <f>'Cotacoes Brazopolis'!AE45</f>
        <v>0</v>
      </c>
      <c r="J37" s="85">
        <f>'Cotações Cristina'!$K45</f>
        <v>0</v>
      </c>
      <c r="K37" s="85">
        <f>'Cotações Cristina'!$U45</f>
        <v>0</v>
      </c>
      <c r="L37" s="85">
        <f>'Cotações Cristina'!$AE45</f>
        <v>0</v>
      </c>
      <c r="M37" s="86">
        <f>'Cotações Ouro Fino'!$K45</f>
        <v>0</v>
      </c>
      <c r="N37" s="86">
        <f>'Cotações Ouro Fino'!$U45</f>
        <v>0</v>
      </c>
      <c r="O37" s="86">
        <f>'Cotações Ouro Fino'!$AE45</f>
        <v>0</v>
      </c>
      <c r="P37" s="85">
        <f>'Cotações Pouso Alegre'!$K45</f>
        <v>0</v>
      </c>
      <c r="Q37" s="85">
        <f>'Cotações Pouso Alegre'!$U45</f>
        <v>0</v>
      </c>
      <c r="R37" s="85">
        <f>'Cotações Pouso Alegre'!$AE45</f>
        <v>0</v>
      </c>
      <c r="S37" s="86">
        <f>'Cotações Cambui'!$K45</f>
        <v>0</v>
      </c>
      <c r="T37" s="86">
        <f>'Cotações Cambui'!$U45</f>
        <v>0</v>
      </c>
      <c r="U37" s="86">
        <f>'Cotações Cambui'!$AE45</f>
        <v>0</v>
      </c>
      <c r="V37" s="85">
        <f>'Cotações Itajuba'!$K45</f>
        <v>0</v>
      </c>
      <c r="W37" s="85">
        <f>'Cotações Itajuba'!$U45</f>
        <v>0</v>
      </c>
      <c r="X37" s="85">
        <f>'Cotações Itajuba'!$AE45</f>
        <v>0</v>
      </c>
      <c r="Y37" s="87">
        <f t="shared" si="0"/>
        <v>0</v>
      </c>
      <c r="Z37" s="87" t="e">
        <f t="shared" si="3"/>
        <v>#DIV/0!</v>
      </c>
      <c r="AA37" s="88">
        <f t="shared" si="1"/>
        <v>0</v>
      </c>
    </row>
    <row r="38" spans="3:27" s="5" customFormat="1" ht="15" customHeight="1">
      <c r="C38" s="76">
        <f t="shared" si="5"/>
        <v>34</v>
      </c>
      <c r="D38" s="76" t="s">
        <v>75</v>
      </c>
      <c r="E38" s="76" t="s">
        <v>74</v>
      </c>
      <c r="F38" s="83">
        <v>1</v>
      </c>
      <c r="G38" s="84">
        <f>'Cotacoes Brazopolis'!K46</f>
        <v>9</v>
      </c>
      <c r="H38" s="84">
        <f>'Cotacoes Brazopolis'!U46</f>
        <v>8</v>
      </c>
      <c r="I38" s="84">
        <f>'Cotacoes Brazopolis'!AE46</f>
        <v>14.16</v>
      </c>
      <c r="J38" s="85">
        <f>'Cotações Cristina'!$K46</f>
        <v>0</v>
      </c>
      <c r="K38" s="85">
        <f>'Cotações Cristina'!$U46</f>
        <v>0</v>
      </c>
      <c r="L38" s="85">
        <f>'Cotações Cristina'!$AE46</f>
        <v>0</v>
      </c>
      <c r="M38" s="86" t="s">
        <v>161</v>
      </c>
      <c r="N38" s="86">
        <f>'Cotações Ouro Fino'!$U46</f>
        <v>0</v>
      </c>
      <c r="O38" s="86">
        <f>'Cotações Ouro Fino'!$AE46</f>
        <v>0</v>
      </c>
      <c r="P38" s="85">
        <f>'Cotações Pouso Alegre'!$K46</f>
        <v>10</v>
      </c>
      <c r="Q38" s="85">
        <f>'Cotações Pouso Alegre'!$U46</f>
        <v>0</v>
      </c>
      <c r="R38" s="85">
        <f>'Cotações Pouso Alegre'!$AE46</f>
        <v>8</v>
      </c>
      <c r="S38" s="86">
        <f>'Cotações Cambui'!$K46</f>
        <v>8</v>
      </c>
      <c r="T38" s="86">
        <f>'Cotações Cambui'!$U46</f>
        <v>7.5</v>
      </c>
      <c r="U38" s="86" t="s">
        <v>161</v>
      </c>
      <c r="V38" s="85">
        <f>'Cotações Itajuba'!$K46</f>
        <v>9</v>
      </c>
      <c r="W38" s="85">
        <f>'Cotações Itajuba'!$U46</f>
        <v>0</v>
      </c>
      <c r="X38" s="85">
        <f>'Cotações Itajuba'!$AE46</f>
        <v>11</v>
      </c>
      <c r="Y38" s="87">
        <f t="shared" si="0"/>
        <v>11</v>
      </c>
      <c r="Z38" s="87">
        <f t="shared" si="3"/>
        <v>8.91666666666667</v>
      </c>
      <c r="AA38" s="88">
        <f t="shared" si="1"/>
        <v>7.5</v>
      </c>
    </row>
    <row r="39" spans="3:27" s="5" customFormat="1" ht="15" customHeight="1">
      <c r="C39" s="76">
        <f t="shared" si="5"/>
        <v>35</v>
      </c>
      <c r="D39" s="76" t="s">
        <v>164</v>
      </c>
      <c r="E39" s="76" t="s">
        <v>74</v>
      </c>
      <c r="F39" s="83">
        <v>1</v>
      </c>
      <c r="G39" s="84">
        <f>'Cotacoes Brazopolis'!K47</f>
        <v>0</v>
      </c>
      <c r="H39" s="84">
        <f>'Cotacoes Brazopolis'!U47</f>
        <v>0</v>
      </c>
      <c r="I39" s="84">
        <f>'Cotacoes Brazopolis'!AE47</f>
        <v>0</v>
      </c>
      <c r="J39" s="85">
        <f>'Cotações Cristina'!$K47</f>
        <v>0</v>
      </c>
      <c r="K39" s="85">
        <f>'Cotações Cristina'!$U47</f>
        <v>0</v>
      </c>
      <c r="L39" s="85">
        <f>'Cotações Cristina'!$AE47</f>
        <v>0</v>
      </c>
      <c r="M39" s="86">
        <f>'Cotações Ouro Fino'!$K47</f>
        <v>0</v>
      </c>
      <c r="N39" s="86">
        <f>'Cotações Ouro Fino'!$U47</f>
        <v>0</v>
      </c>
      <c r="O39" s="86">
        <f>'Cotações Ouro Fino'!$AE47</f>
        <v>0</v>
      </c>
      <c r="P39" s="85">
        <f>'Cotações Pouso Alegre'!$K47</f>
        <v>0</v>
      </c>
      <c r="Q39" s="85">
        <f>'Cotações Pouso Alegre'!$U47</f>
        <v>13.56</v>
      </c>
      <c r="R39" s="85">
        <f>'Cotações Pouso Alegre'!$AE47</f>
        <v>0</v>
      </c>
      <c r="S39" s="86">
        <f>'Cotações Cambui'!$K47</f>
        <v>0</v>
      </c>
      <c r="T39" s="86">
        <f>'Cotações Cambui'!$U47</f>
        <v>0</v>
      </c>
      <c r="U39" s="86">
        <f>'Cotações Cambui'!$AE47</f>
        <v>0</v>
      </c>
      <c r="V39" s="85">
        <f>'Cotações Itajuba'!$K47</f>
        <v>0</v>
      </c>
      <c r="W39" s="85">
        <f>'Cotações Itajuba'!$U47</f>
        <v>0</v>
      </c>
      <c r="X39" s="85">
        <f>'Cotações Itajuba'!$AE47</f>
        <v>0</v>
      </c>
      <c r="Y39" s="87">
        <f t="shared" si="0"/>
        <v>13.56</v>
      </c>
      <c r="Z39" s="87">
        <f t="shared" si="3"/>
        <v>13.56</v>
      </c>
      <c r="AA39" s="88">
        <f t="shared" si="1"/>
        <v>13.56</v>
      </c>
    </row>
    <row r="40" spans="3:27" s="5" customFormat="1" ht="15" customHeight="1">
      <c r="C40" s="76">
        <f t="shared" si="5"/>
        <v>36</v>
      </c>
      <c r="D40" s="76" t="s">
        <v>78</v>
      </c>
      <c r="E40" s="76" t="s">
        <v>74</v>
      </c>
      <c r="F40" s="83">
        <v>1</v>
      </c>
      <c r="G40" s="84">
        <f>'Cotacoes Brazopolis'!K48</f>
        <v>0</v>
      </c>
      <c r="H40" s="84">
        <f>'Cotacoes Brazopolis'!U48</f>
        <v>0</v>
      </c>
      <c r="I40" s="84">
        <f>'Cotacoes Brazopolis'!AE48</f>
        <v>14.95</v>
      </c>
      <c r="J40" s="85">
        <f>'Cotações Cristina'!$K48</f>
        <v>0</v>
      </c>
      <c r="K40" s="85" t="s">
        <v>161</v>
      </c>
      <c r="L40" s="85">
        <f>'Cotações Cristina'!$AE48</f>
        <v>0</v>
      </c>
      <c r="M40" s="86">
        <f>'Cotações Ouro Fino'!$K48</f>
        <v>12</v>
      </c>
      <c r="N40" s="86">
        <f>'Cotações Ouro Fino'!$U48</f>
        <v>12.99</v>
      </c>
      <c r="O40" s="86">
        <f>'Cotações Ouro Fino'!$AE48</f>
        <v>0</v>
      </c>
      <c r="P40" s="85">
        <f>'Cotações Pouso Alegre'!$K48</f>
        <v>9</v>
      </c>
      <c r="Q40" s="85">
        <f>'Cotações Pouso Alegre'!$U48</f>
        <v>0</v>
      </c>
      <c r="R40" s="85">
        <f>'Cotações Pouso Alegre'!$AE48</f>
        <v>0</v>
      </c>
      <c r="S40" s="86" t="s">
        <v>161</v>
      </c>
      <c r="T40" s="86">
        <f>'Cotações Cambui'!$U48</f>
        <v>0</v>
      </c>
      <c r="U40" s="86">
        <f>'Cotações Cambui'!$AE48</f>
        <v>10</v>
      </c>
      <c r="V40" s="85">
        <f>'Cotações Itajuba'!$K48</f>
        <v>0</v>
      </c>
      <c r="W40" s="85">
        <f>'Cotações Itajuba'!$U48</f>
        <v>0</v>
      </c>
      <c r="X40" s="85">
        <f>'Cotações Itajuba'!$AE48</f>
        <v>0</v>
      </c>
      <c r="Y40" s="87">
        <f t="shared" si="0"/>
        <v>12.99</v>
      </c>
      <c r="Z40" s="87">
        <f t="shared" si="3"/>
        <v>8.798</v>
      </c>
      <c r="AA40" s="88">
        <f t="shared" si="1"/>
        <v>0</v>
      </c>
    </row>
    <row r="41" spans="3:27" s="5" customFormat="1" ht="15" customHeight="1">
      <c r="C41" s="76">
        <f t="shared" si="5"/>
        <v>37</v>
      </c>
      <c r="D41" s="76" t="s">
        <v>165</v>
      </c>
      <c r="E41" s="76" t="s">
        <v>7</v>
      </c>
      <c r="F41" s="83">
        <v>1</v>
      </c>
      <c r="G41" s="84">
        <f>'Cotacoes Brazopolis'!K49</f>
        <v>0</v>
      </c>
      <c r="H41" s="84">
        <f>'Cotacoes Brazopolis'!U49</f>
        <v>0</v>
      </c>
      <c r="I41" s="84">
        <f>'Cotacoes Brazopolis'!AE49</f>
        <v>0</v>
      </c>
      <c r="J41" s="85">
        <f>'Cotações Cristina'!$K49</f>
        <v>0</v>
      </c>
      <c r="K41" s="85">
        <f>'Cotações Cristina'!$U49</f>
        <v>0</v>
      </c>
      <c r="L41" s="85">
        <f>'Cotações Cristina'!$AE49</f>
        <v>0</v>
      </c>
      <c r="M41" s="86">
        <f>'Cotações Ouro Fino'!$K49</f>
        <v>0</v>
      </c>
      <c r="N41" s="86">
        <f>'Cotações Ouro Fino'!$U49</f>
        <v>0</v>
      </c>
      <c r="O41" s="86">
        <f>'Cotações Ouro Fino'!$AE49</f>
        <v>0</v>
      </c>
      <c r="P41" s="85">
        <f>'Cotações Pouso Alegre'!$K49</f>
        <v>0</v>
      </c>
      <c r="Q41" s="85" t="s">
        <v>161</v>
      </c>
      <c r="R41" s="85">
        <f>'Cotações Pouso Alegre'!$AE49</f>
        <v>0</v>
      </c>
      <c r="S41" s="86">
        <f>'Cotações Cambui'!$K49</f>
        <v>0</v>
      </c>
      <c r="T41" s="86" t="s">
        <v>161</v>
      </c>
      <c r="U41" s="86">
        <f>'Cotações Cambui'!$AE49</f>
        <v>0</v>
      </c>
      <c r="V41" s="85">
        <f>'Cotações Itajuba'!$K49</f>
        <v>0</v>
      </c>
      <c r="W41" s="85">
        <f>'Cotações Itajuba'!$U49</f>
        <v>0</v>
      </c>
      <c r="X41" s="85">
        <f>'Cotações Itajuba'!$AE49</f>
        <v>0</v>
      </c>
      <c r="Y41" s="87">
        <f t="shared" si="0"/>
        <v>0</v>
      </c>
      <c r="Z41" s="87" t="e">
        <f t="shared" si="3"/>
        <v>#DIV/0!</v>
      </c>
      <c r="AA41" s="88">
        <f t="shared" si="1"/>
        <v>0</v>
      </c>
    </row>
    <row r="42" spans="3:27" s="5" customFormat="1" ht="15" customHeight="1">
      <c r="C42" s="76">
        <f t="shared" si="5"/>
        <v>38</v>
      </c>
      <c r="D42" s="76" t="s">
        <v>82</v>
      </c>
      <c r="E42" s="76" t="s">
        <v>74</v>
      </c>
      <c r="F42" s="83">
        <v>1</v>
      </c>
      <c r="G42" s="84">
        <f>'Cotacoes Brazopolis'!K50</f>
        <v>4</v>
      </c>
      <c r="H42" s="84">
        <f>'Cotacoes Brazopolis'!U50</f>
        <v>7.9</v>
      </c>
      <c r="I42" s="84">
        <f>'Cotacoes Brazopolis'!AE50</f>
        <v>3.25</v>
      </c>
      <c r="J42" s="85">
        <f>'Cotações Cristina'!$K50</f>
        <v>0</v>
      </c>
      <c r="K42" s="85">
        <f>'Cotações Cristina'!$U50</f>
        <v>0</v>
      </c>
      <c r="L42" s="85">
        <f>'Cotações Cristina'!$AE50</f>
        <v>0</v>
      </c>
      <c r="M42" s="86">
        <f>'Cotações Ouro Fino'!$K50</f>
        <v>2.5</v>
      </c>
      <c r="N42" s="86">
        <f>'Cotações Ouro Fino'!$U50</f>
        <v>2.99</v>
      </c>
      <c r="O42" s="86">
        <f>'Cotações Ouro Fino'!$AE50</f>
        <v>4.99</v>
      </c>
      <c r="P42" s="85">
        <f>'Cotações Pouso Alegre'!$K50</f>
        <v>3</v>
      </c>
      <c r="Q42" s="85">
        <f>'Cotações Pouso Alegre'!$U50</f>
        <v>0</v>
      </c>
      <c r="R42" s="85">
        <f>'Cotações Pouso Alegre'!$AE50</f>
        <v>3.5</v>
      </c>
      <c r="S42" s="86">
        <f>'Cotações Cambui'!$K50</f>
        <v>0</v>
      </c>
      <c r="T42" s="86">
        <f>'Cotações Cambui'!$U50</f>
        <v>2.95</v>
      </c>
      <c r="U42" s="86">
        <f>'Cotações Cambui'!$AE50</f>
        <v>4</v>
      </c>
      <c r="V42" s="85">
        <f>'Cotações Itajuba'!$K50</f>
        <v>4</v>
      </c>
      <c r="W42" s="85">
        <f>'Cotações Itajuba'!$U50</f>
        <v>3</v>
      </c>
      <c r="X42" s="85">
        <f>'Cotações Itajuba'!$AE50</f>
        <v>3.5</v>
      </c>
      <c r="Y42" s="87">
        <f t="shared" si="0"/>
        <v>4.99</v>
      </c>
      <c r="Z42" s="87">
        <f t="shared" si="3"/>
        <v>3.443</v>
      </c>
      <c r="AA42" s="88">
        <f t="shared" si="1"/>
        <v>2.5</v>
      </c>
    </row>
    <row r="43" spans="3:27" s="5" customFormat="1" ht="15" customHeight="1">
      <c r="C43" s="76">
        <v>39</v>
      </c>
      <c r="D43" s="76" t="s">
        <v>84</v>
      </c>
      <c r="E43" s="76" t="s">
        <v>7</v>
      </c>
      <c r="F43" s="83">
        <v>1</v>
      </c>
      <c r="G43" s="84">
        <f>'Cotacoes Brazopolis'!K51</f>
        <v>12</v>
      </c>
      <c r="H43" s="84">
        <f>'Cotacoes Brazopolis'!U51</f>
        <v>0</v>
      </c>
      <c r="I43" s="84">
        <f>'Cotacoes Brazopolis'!AE51</f>
        <v>12.25</v>
      </c>
      <c r="J43" s="85">
        <f>'Cotações Cristina'!$K51</f>
        <v>0</v>
      </c>
      <c r="K43" s="85">
        <f>'Cotações Cristina'!$U51</f>
        <v>0</v>
      </c>
      <c r="L43" s="85">
        <f>'Cotações Cristina'!$AE51</f>
        <v>0</v>
      </c>
      <c r="M43" s="86">
        <f>'Cotações Ouro Fino'!$K51</f>
        <v>9</v>
      </c>
      <c r="N43" s="86">
        <f>'Cotações Ouro Fino'!$U51</f>
        <v>8.99</v>
      </c>
      <c r="O43" s="86" t="s">
        <v>161</v>
      </c>
      <c r="P43" s="85">
        <f>'Cotações Pouso Alegre'!$K51</f>
        <v>0</v>
      </c>
      <c r="Q43" s="85">
        <f>'Cotações Pouso Alegre'!$U51</f>
        <v>0</v>
      </c>
      <c r="R43" s="85">
        <f>'Cotações Pouso Alegre'!$AE51</f>
        <v>10</v>
      </c>
      <c r="S43" s="86">
        <f>'Cotações Cambui'!$K51</f>
        <v>0</v>
      </c>
      <c r="T43" s="86">
        <f>'Cotações Cambui'!$U51</f>
        <v>12</v>
      </c>
      <c r="U43" s="86">
        <f>'Cotações Cambui'!$AE51</f>
        <v>12</v>
      </c>
      <c r="V43" s="85">
        <f>'Cotações Itajuba'!$K51</f>
        <v>12</v>
      </c>
      <c r="W43" s="85">
        <f>'Cotações Itajuba'!$U51</f>
        <v>10</v>
      </c>
      <c r="X43" s="85">
        <f>'Cotações Itajuba'!$AE51</f>
        <v>0</v>
      </c>
      <c r="Y43" s="87">
        <f t="shared" si="0"/>
        <v>12</v>
      </c>
      <c r="Z43" s="87">
        <f t="shared" si="3"/>
        <v>10.57</v>
      </c>
      <c r="AA43" s="88">
        <f t="shared" si="1"/>
        <v>8.99</v>
      </c>
    </row>
    <row r="44" spans="3:27" s="5" customFormat="1" ht="15" customHeight="1">
      <c r="C44" s="76">
        <v>40</v>
      </c>
      <c r="D44" s="76" t="s">
        <v>86</v>
      </c>
      <c r="E44" s="76" t="s">
        <v>7</v>
      </c>
      <c r="F44" s="83">
        <v>1</v>
      </c>
      <c r="G44" s="84">
        <f>'Cotacoes Brazopolis'!K52</f>
        <v>1.5</v>
      </c>
      <c r="H44" s="84">
        <f>'Cotacoes Brazopolis'!U52</f>
        <v>2.65</v>
      </c>
      <c r="I44" s="84">
        <f>'Cotacoes Brazopolis'!AE52</f>
        <v>2.5</v>
      </c>
      <c r="J44" s="85">
        <f>'Cotações Cristina'!$K52</f>
        <v>0</v>
      </c>
      <c r="K44" s="85">
        <f>'Cotações Cristina'!$U52</f>
        <v>0</v>
      </c>
      <c r="L44" s="85">
        <f>'Cotações Cristina'!$AE52</f>
        <v>0</v>
      </c>
      <c r="M44" s="86">
        <f>'Cotações Ouro Fino'!$K52</f>
        <v>1</v>
      </c>
      <c r="N44" s="86">
        <f>'Cotações Ouro Fino'!$U52</f>
        <v>1.99</v>
      </c>
      <c r="O44" s="86">
        <f>'Cotações Ouro Fino'!$AE52</f>
        <v>1.49</v>
      </c>
      <c r="P44" s="85">
        <f>'Cotações Pouso Alegre'!$K52</f>
        <v>3</v>
      </c>
      <c r="Q44" s="85" t="s">
        <v>161</v>
      </c>
      <c r="R44" s="85">
        <f>'Cotações Pouso Alegre'!$AE52</f>
        <v>2.5</v>
      </c>
      <c r="S44" s="86">
        <f>'Cotações Cambui'!$K52</f>
        <v>1.9</v>
      </c>
      <c r="T44" s="86">
        <f>'Cotações Cambui'!$U52</f>
        <v>2.49</v>
      </c>
      <c r="U44" s="86">
        <f>'Cotações Cambui'!$AE52</f>
        <v>0</v>
      </c>
      <c r="V44" s="85">
        <f>'Cotações Itajuba'!$K52</f>
        <v>1.5</v>
      </c>
      <c r="W44" s="85">
        <f>'Cotações Itajuba'!$U52</f>
        <v>0</v>
      </c>
      <c r="X44" s="85">
        <f>'Cotações Itajuba'!$AE52</f>
        <v>2.5</v>
      </c>
      <c r="Y44" s="87">
        <f t="shared" si="0"/>
        <v>3</v>
      </c>
      <c r="Z44" s="87">
        <f t="shared" si="3"/>
        <v>2.04111111111111</v>
      </c>
      <c r="AA44" s="88">
        <f t="shared" si="1"/>
        <v>1</v>
      </c>
    </row>
    <row r="45" spans="3:27" s="5" customFormat="1" ht="15" customHeight="1">
      <c r="C45" s="76">
        <v>41</v>
      </c>
      <c r="D45" s="76" t="s">
        <v>88</v>
      </c>
      <c r="E45" s="76" t="s">
        <v>7</v>
      </c>
      <c r="F45" s="83">
        <v>1</v>
      </c>
      <c r="G45" s="84">
        <f>'Cotacoes Brazopolis'!K53</f>
        <v>3.3</v>
      </c>
      <c r="H45" s="84">
        <f>'Cotacoes Brazopolis'!U53</f>
        <v>3.69</v>
      </c>
      <c r="I45" s="84">
        <f>'Cotacoes Brazopolis'!AE53</f>
        <v>2.25</v>
      </c>
      <c r="J45" s="85">
        <f>'Cotações Cristina'!$K53</f>
        <v>0</v>
      </c>
      <c r="K45" s="85">
        <f>'Cotações Cristina'!$U53</f>
        <v>0</v>
      </c>
      <c r="L45" s="85">
        <f>'Cotações Cristina'!$AE53</f>
        <v>0</v>
      </c>
      <c r="M45" s="86">
        <f>'Cotações Ouro Fino'!$K53</f>
        <v>3</v>
      </c>
      <c r="N45" s="86">
        <f>'Cotações Ouro Fino'!$U53</f>
        <v>1.99</v>
      </c>
      <c r="O45" s="86">
        <f>'Cotações Ouro Fino'!$AE53</f>
        <v>2.19</v>
      </c>
      <c r="P45" s="85" t="s">
        <v>161</v>
      </c>
      <c r="Q45" s="85">
        <f>'Cotações Pouso Alegre'!$U53</f>
        <v>2.99</v>
      </c>
      <c r="R45" s="85">
        <f>'Cotações Pouso Alegre'!$AE53</f>
        <v>3</v>
      </c>
      <c r="S45" s="86">
        <f>'Cotações Cambui'!$K53</f>
        <v>0</v>
      </c>
      <c r="T45" s="86">
        <f>'Cotações Cambui'!$U53</f>
        <v>2.69</v>
      </c>
      <c r="U45" s="86">
        <f>'Cotações Cambui'!$AE53</f>
        <v>0</v>
      </c>
      <c r="V45" s="85">
        <f>'Cotações Itajuba'!$K53</f>
        <v>0</v>
      </c>
      <c r="W45" s="85">
        <f>'Cotações Itajuba'!$U53</f>
        <v>2</v>
      </c>
      <c r="X45" s="85">
        <f>'Cotações Itajuba'!$AE53</f>
        <v>3.5</v>
      </c>
      <c r="Y45" s="87">
        <f t="shared" si="0"/>
        <v>3.5</v>
      </c>
      <c r="Z45" s="87">
        <f t="shared" si="3"/>
        <v>2.67</v>
      </c>
      <c r="AA45" s="88">
        <f t="shared" si="1"/>
        <v>1.99</v>
      </c>
    </row>
    <row r="46" spans="3:27" s="5" customFormat="1" ht="15" customHeight="1">
      <c r="C46" s="76">
        <v>42</v>
      </c>
      <c r="D46" s="76" t="s">
        <v>90</v>
      </c>
      <c r="E46" s="76" t="s">
        <v>7</v>
      </c>
      <c r="F46" s="83">
        <v>1</v>
      </c>
      <c r="G46" s="84">
        <f>'Cotacoes Brazopolis'!K54</f>
        <v>0</v>
      </c>
      <c r="H46" s="84">
        <f>'Cotacoes Brazopolis'!U54</f>
        <v>0</v>
      </c>
      <c r="I46" s="84">
        <f>'Cotacoes Brazopolis'!AE54</f>
        <v>0</v>
      </c>
      <c r="J46" s="85">
        <f>'Cotações Cristina'!$K54</f>
        <v>0</v>
      </c>
      <c r="K46" s="85">
        <f>'Cotações Cristina'!$U54</f>
        <v>0</v>
      </c>
      <c r="L46" s="85">
        <f>'Cotações Cristina'!$AE54</f>
        <v>0</v>
      </c>
      <c r="M46" s="86">
        <f>'Cotações Ouro Fino'!$K54</f>
        <v>10</v>
      </c>
      <c r="N46" s="86">
        <f>'Cotações Ouro Fino'!$U54</f>
        <v>0</v>
      </c>
      <c r="O46" s="86">
        <f>'Cotações Ouro Fino'!$AE54</f>
        <v>11.63</v>
      </c>
      <c r="P46" s="85">
        <f>'Cotações Pouso Alegre'!$K54</f>
        <v>11</v>
      </c>
      <c r="Q46" s="85">
        <f>'Cotações Pouso Alegre'!$U54</f>
        <v>10.5</v>
      </c>
      <c r="R46" s="85">
        <f>'Cotações Pouso Alegre'!$AE54</f>
        <v>6</v>
      </c>
      <c r="S46" s="86">
        <f>'Cotações Cambui'!$K54</f>
        <v>9.9</v>
      </c>
      <c r="T46" s="86">
        <f>'Cotações Cambui'!$U54</f>
        <v>8</v>
      </c>
      <c r="U46" s="86">
        <f>'Cotações Cambui'!$AE54</f>
        <v>0</v>
      </c>
      <c r="V46" s="85">
        <f>'Cotações Itajuba'!$K54</f>
        <v>9</v>
      </c>
      <c r="W46" s="85">
        <f>'Cotações Itajuba'!$U54</f>
        <v>0</v>
      </c>
      <c r="X46" s="85">
        <f>'Cotações Itajuba'!$AE54</f>
        <v>9</v>
      </c>
      <c r="Y46" s="87">
        <f t="shared" si="0"/>
        <v>11.63</v>
      </c>
      <c r="Z46" s="87">
        <f t="shared" si="3"/>
        <v>9.44777777777778</v>
      </c>
      <c r="AA46" s="88">
        <f t="shared" si="1"/>
        <v>6</v>
      </c>
    </row>
    <row r="47" spans="3:27" s="5" customFormat="1" ht="15" customHeight="1">
      <c r="C47" s="76">
        <v>43</v>
      </c>
      <c r="D47" s="76" t="s">
        <v>166</v>
      </c>
      <c r="E47" s="76" t="s">
        <v>7</v>
      </c>
      <c r="F47" s="83">
        <v>1</v>
      </c>
      <c r="G47" s="84">
        <f>'Cotacoes Brazopolis'!K55</f>
        <v>6.5</v>
      </c>
      <c r="H47" s="84">
        <f>'Cotacoes Brazopolis'!U55</f>
        <v>0</v>
      </c>
      <c r="I47" s="84">
        <f>'Cotacoes Brazopolis'!AE55</f>
        <v>12.25</v>
      </c>
      <c r="J47" s="85">
        <f>'Cotações Cristina'!$K55</f>
        <v>0</v>
      </c>
      <c r="K47" s="85">
        <f>'Cotações Cristina'!$U55</f>
        <v>0</v>
      </c>
      <c r="L47" s="85">
        <f>'Cotações Cristina'!$AE55</f>
        <v>0</v>
      </c>
      <c r="M47" s="86">
        <f>'Cotações Ouro Fino'!$K55</f>
        <v>6</v>
      </c>
      <c r="N47" s="86" t="s">
        <v>161</v>
      </c>
      <c r="O47" s="86">
        <f>'Cotações Ouro Fino'!$AE55</f>
        <v>0</v>
      </c>
      <c r="P47" s="85">
        <f>'Cotações Pouso Alegre'!$K55</f>
        <v>0</v>
      </c>
      <c r="Q47" s="85">
        <f>'Cotações Pouso Alegre'!$U55</f>
        <v>8.93</v>
      </c>
      <c r="R47" s="85">
        <f>'Cotações Pouso Alegre'!$AE55</f>
        <v>8</v>
      </c>
      <c r="S47" s="86">
        <f>'Cotações Cambui'!$K55</f>
        <v>9.9</v>
      </c>
      <c r="T47" s="86">
        <f>'Cotações Cambui'!$U55</f>
        <v>6.95</v>
      </c>
      <c r="U47" s="86" t="s">
        <v>161</v>
      </c>
      <c r="V47" s="85">
        <f>'Cotações Itajuba'!$K55</f>
        <v>8</v>
      </c>
      <c r="W47" s="85">
        <f>'Cotações Itajuba'!$U55</f>
        <v>6</v>
      </c>
      <c r="X47" s="85">
        <f>'Cotações Itajuba'!$AE55</f>
        <v>0</v>
      </c>
      <c r="Y47" s="87">
        <f t="shared" si="0"/>
        <v>9.9</v>
      </c>
      <c r="Z47" s="87">
        <f t="shared" si="3"/>
        <v>7.68285714285714</v>
      </c>
      <c r="AA47" s="88">
        <f t="shared" si="1"/>
        <v>6</v>
      </c>
    </row>
    <row r="48" spans="3:27" s="5" customFormat="1" ht="15" customHeight="1">
      <c r="C48" s="76">
        <v>44</v>
      </c>
      <c r="D48" s="76" t="s">
        <v>94</v>
      </c>
      <c r="E48" s="76" t="s">
        <v>7</v>
      </c>
      <c r="F48" s="83">
        <v>1</v>
      </c>
      <c r="G48" s="84">
        <f>'Cotacoes Brazopolis'!K56</f>
        <v>0</v>
      </c>
      <c r="H48" s="84">
        <f>'Cotacoes Brazopolis'!U56</f>
        <v>0</v>
      </c>
      <c r="I48" s="84">
        <f>'Cotacoes Brazopolis'!AE56</f>
        <v>0</v>
      </c>
      <c r="J48" s="85">
        <f>'Cotações Cristina'!$K56</f>
        <v>0</v>
      </c>
      <c r="K48" s="85">
        <f>'Cotações Cristina'!$U56</f>
        <v>0</v>
      </c>
      <c r="L48" s="85">
        <f>'Cotações Cristina'!$AE56</f>
        <v>0</v>
      </c>
      <c r="M48" s="86">
        <f>'Cotações Ouro Fino'!$K56</f>
        <v>0</v>
      </c>
      <c r="N48" s="86" t="s">
        <v>161</v>
      </c>
      <c r="O48" s="86">
        <f>'Cotações Ouro Fino'!$AE56</f>
        <v>0</v>
      </c>
      <c r="P48" s="85">
        <f>'Cotações Pouso Alegre'!$K56</f>
        <v>0</v>
      </c>
      <c r="Q48" s="85">
        <f>'Cotações Pouso Alegre'!$U56</f>
        <v>0</v>
      </c>
      <c r="R48" s="85">
        <f>'Cotações Pouso Alegre'!$AE56</f>
        <v>0</v>
      </c>
      <c r="S48" s="86">
        <f>'Cotações Cambui'!$K56</f>
        <v>0</v>
      </c>
      <c r="T48" s="86">
        <f>'Cotações Cambui'!$U56</f>
        <v>0</v>
      </c>
      <c r="U48" s="86">
        <f>'Cotações Cambui'!$AE56</f>
        <v>0</v>
      </c>
      <c r="V48" s="85">
        <f>'Cotações Itajuba'!$K56</f>
        <v>0</v>
      </c>
      <c r="W48" s="85">
        <f>'Cotações Itajuba'!$U56</f>
        <v>0</v>
      </c>
      <c r="X48" s="85">
        <f>'Cotações Itajuba'!$AE56</f>
        <v>0</v>
      </c>
      <c r="Y48" s="87">
        <f t="shared" si="0"/>
        <v>0</v>
      </c>
      <c r="Z48" s="87" t="e">
        <f t="shared" si="3"/>
        <v>#DIV/0!</v>
      </c>
      <c r="AA48" s="88">
        <f t="shared" si="1"/>
        <v>0</v>
      </c>
    </row>
    <row r="49" spans="3:27" s="40" customFormat="1" ht="15" customHeight="1">
      <c r="C49" s="76">
        <v>45</v>
      </c>
      <c r="D49" s="76" t="s">
        <v>96</v>
      </c>
      <c r="E49" s="76" t="s">
        <v>7</v>
      </c>
      <c r="F49" s="76">
        <v>1</v>
      </c>
      <c r="G49" s="84">
        <f>'Cotacoes Brazopolis'!K57</f>
        <v>11.6</v>
      </c>
      <c r="H49" s="84">
        <f>'Cotacoes Brazopolis'!U57</f>
        <v>7.92</v>
      </c>
      <c r="I49" s="84">
        <f>'Cotacoes Brazopolis'!AE57</f>
        <v>8.35</v>
      </c>
      <c r="J49" s="85">
        <f>'Cotações Cristina'!$K57</f>
        <v>0</v>
      </c>
      <c r="K49" s="85">
        <f>'Cotações Cristina'!$U57</f>
        <v>0</v>
      </c>
      <c r="L49" s="85">
        <f>'Cotações Cristina'!$AE57</f>
        <v>0</v>
      </c>
      <c r="M49" s="86">
        <f>'Cotações Ouro Fino'!$K57</f>
        <v>0</v>
      </c>
      <c r="N49" s="86">
        <f>'Cotações Ouro Fino'!$U57</f>
        <v>9</v>
      </c>
      <c r="O49" s="86">
        <f>'Cotações Ouro Fino'!$AE57</f>
        <v>7.95</v>
      </c>
      <c r="P49" s="85">
        <f>'Cotações Pouso Alegre'!$K57</f>
        <v>9</v>
      </c>
      <c r="Q49" s="85">
        <f>'Cotações Pouso Alegre'!$U57</f>
        <v>6.49</v>
      </c>
      <c r="R49" s="85">
        <f>'Cotações Pouso Alegre'!$AE57</f>
        <v>18</v>
      </c>
      <c r="S49" s="86">
        <f>'Cotações Cambui'!$K57</f>
        <v>0</v>
      </c>
      <c r="T49" s="86">
        <f>'Cotações Cambui'!$U57</f>
        <v>7.79</v>
      </c>
      <c r="U49" s="86">
        <f>'Cotações Cambui'!$AE57</f>
        <v>0</v>
      </c>
      <c r="V49" s="85">
        <f>'Cotações Itajuba'!$K57</f>
        <v>0</v>
      </c>
      <c r="W49" s="85">
        <f>'Cotações Itajuba'!$U57</f>
        <v>9</v>
      </c>
      <c r="X49" s="85">
        <f>'Cotações Itajuba'!$AE57</f>
        <v>0</v>
      </c>
      <c r="Y49" s="87">
        <f t="shared" si="0"/>
        <v>18</v>
      </c>
      <c r="Z49" s="87">
        <f t="shared" si="3"/>
        <v>9.60428571428571</v>
      </c>
      <c r="AA49" s="88">
        <f t="shared" si="1"/>
        <v>6.49</v>
      </c>
    </row>
    <row r="50" spans="3:27" s="40" customFormat="1" ht="15" customHeight="1">
      <c r="C50" s="76">
        <v>46</v>
      </c>
      <c r="D50" s="76" t="s">
        <v>167</v>
      </c>
      <c r="E50" s="76" t="s">
        <v>34</v>
      </c>
      <c r="F50" s="76">
        <v>1</v>
      </c>
      <c r="G50" s="84">
        <f>'Cotacoes Brazopolis'!K58</f>
        <v>0</v>
      </c>
      <c r="H50" s="84">
        <f>'Cotacoes Brazopolis'!U58</f>
        <v>3</v>
      </c>
      <c r="I50" s="84">
        <f>'Cotacoes Brazopolis'!AE58</f>
        <v>0</v>
      </c>
      <c r="J50" s="85">
        <f>'Cotações Cristina'!$K58</f>
        <v>0</v>
      </c>
      <c r="K50" s="85">
        <f>'Cotações Cristina'!$U58</f>
        <v>0</v>
      </c>
      <c r="L50" s="85">
        <f>'Cotações Cristina'!$AE58</f>
        <v>0</v>
      </c>
      <c r="M50" s="86">
        <f>'Cotações Ouro Fino'!$K58</f>
        <v>1.5</v>
      </c>
      <c r="N50" s="86">
        <f>'Cotações Ouro Fino'!$U58</f>
        <v>1.5</v>
      </c>
      <c r="O50" s="86">
        <f>'Cotações Ouro Fino'!$AE58</f>
        <v>2.6</v>
      </c>
      <c r="P50" s="85">
        <f>'Cotações Pouso Alegre'!$K58</f>
        <v>0</v>
      </c>
      <c r="Q50" s="85">
        <f>'Cotações Pouso Alegre'!$U58</f>
        <v>2.19</v>
      </c>
      <c r="R50" s="85">
        <f>'Cotações Pouso Alegre'!$AE58</f>
        <v>2</v>
      </c>
      <c r="S50" s="86">
        <f>'Cotações Cambui'!$K58</f>
        <v>2.9</v>
      </c>
      <c r="T50" s="86">
        <f>'Cotações Cambui'!$U58</f>
        <v>1.98</v>
      </c>
      <c r="U50" s="86">
        <f>'Cotações Cambui'!$AE58</f>
        <v>2.5</v>
      </c>
      <c r="V50" s="85">
        <f>'Cotações Itajuba'!$K58</f>
        <v>0</v>
      </c>
      <c r="W50" s="85">
        <f>'Cotações Itajuba'!$U58</f>
        <v>2</v>
      </c>
      <c r="X50" s="85">
        <f>'Cotações Itajuba'!$AE58</f>
        <v>2.5</v>
      </c>
      <c r="Y50" s="87">
        <f t="shared" si="0"/>
        <v>2.9</v>
      </c>
      <c r="Z50" s="87">
        <f t="shared" si="3"/>
        <v>2.167</v>
      </c>
      <c r="AA50" s="88">
        <f t="shared" si="1"/>
        <v>1.5</v>
      </c>
    </row>
  </sheetData>
  <sheetProtection selectLockedCells="1" selectUnlockedCells="1"/>
  <mergeCells count="8">
    <mergeCell ref="C2:F3"/>
    <mergeCell ref="G2:I3"/>
    <mergeCell ref="J2:L3"/>
    <mergeCell ref="M2:O3"/>
    <mergeCell ref="P2:R3"/>
    <mergeCell ref="S2:U3"/>
    <mergeCell ref="V2:X3"/>
    <mergeCell ref="Y2:AA3"/>
  </mergeCells>
  <printOptions/>
  <pageMargins left="0.19652777777777777" right="0.19652777777777777" top="0.39375" bottom="0.393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5:AI58"/>
  <sheetViews>
    <sheetView zoomScale="90" zoomScaleNormal="90" workbookViewId="0" topLeftCell="S33">
      <selection activeCell="AE62" sqref="AE62"/>
    </sheetView>
  </sheetViews>
  <sheetFormatPr defaultColWidth="9.140625" defaultRowHeight="15" customHeight="1"/>
  <cols>
    <col min="1" max="1" width="8.7109375" style="5" customWidth="1"/>
    <col min="2" max="2" width="10.421875" style="5" customWidth="1"/>
    <col min="3" max="3" width="32.140625" style="5" customWidth="1"/>
    <col min="4" max="4" width="8.7109375" style="5" customWidth="1"/>
    <col min="5" max="5" width="9.7109375" style="5" customWidth="1"/>
    <col min="6" max="8" width="8.7109375" style="5" customWidth="1"/>
    <col min="9" max="9" width="32.140625" style="5" customWidth="1"/>
    <col min="10" max="10" width="8.7109375" style="5" customWidth="1"/>
    <col min="11" max="11" width="11.00390625" style="5" customWidth="1"/>
    <col min="12" max="18" width="8.7109375" style="5" customWidth="1"/>
    <col min="19" max="19" width="32.140625" style="5" customWidth="1"/>
    <col min="20" max="20" width="8.7109375" style="5" customWidth="1"/>
    <col min="21" max="21" width="11.140625" style="5" customWidth="1"/>
    <col min="22" max="28" width="8.7109375" style="5" customWidth="1"/>
    <col min="29" max="29" width="32.140625" style="5" customWidth="1"/>
    <col min="30" max="30" width="8.7109375" style="5" customWidth="1"/>
    <col min="31" max="31" width="10.28125" style="40" customWidth="1"/>
    <col min="32" max="34" width="8.7109375" style="5" customWidth="1"/>
    <col min="35" max="35" width="10.7109375" style="5" customWidth="1"/>
    <col min="36" max="16384" width="8.7109375" style="5" customWidth="1"/>
  </cols>
  <sheetData>
    <row r="1" s="5" customFormat="1" ht="15" customHeight="1"/>
    <row r="2" s="5" customFormat="1" ht="15" customHeight="1"/>
    <row r="3" s="5" customFormat="1" ht="15" customHeight="1"/>
    <row r="4" s="5" customFormat="1" ht="15" customHeight="1"/>
    <row r="5" spans="2:35" ht="13.5" customHeight="1">
      <c r="B5" s="89" t="s">
        <v>168</v>
      </c>
      <c r="C5" s="90" t="s">
        <v>169</v>
      </c>
      <c r="D5" s="90"/>
      <c r="E5" s="90"/>
      <c r="H5" s="91" t="s">
        <v>170</v>
      </c>
      <c r="I5" s="91"/>
      <c r="J5" s="91" t="s">
        <v>171</v>
      </c>
      <c r="K5" s="91"/>
      <c r="L5" s="91"/>
      <c r="M5" s="91"/>
      <c r="N5" s="91"/>
      <c r="O5" s="91"/>
      <c r="R5" s="92" t="s">
        <v>170</v>
      </c>
      <c r="S5" s="92"/>
      <c r="T5" s="93" t="s">
        <v>172</v>
      </c>
      <c r="U5" s="93"/>
      <c r="V5" s="93"/>
      <c r="W5" s="93"/>
      <c r="X5" s="93"/>
      <c r="Y5" s="93"/>
      <c r="AB5" s="92" t="s">
        <v>170</v>
      </c>
      <c r="AC5" s="92"/>
      <c r="AD5" s="93" t="s">
        <v>173</v>
      </c>
      <c r="AE5" s="93"/>
      <c r="AF5" s="93"/>
      <c r="AG5" s="93"/>
      <c r="AH5" s="93"/>
      <c r="AI5" s="93"/>
    </row>
    <row r="6" spans="2:35" ht="13.5" customHeight="1">
      <c r="B6" s="89"/>
      <c r="C6" s="90"/>
      <c r="D6" s="90"/>
      <c r="E6" s="90"/>
      <c r="H6" s="91" t="s">
        <v>174</v>
      </c>
      <c r="I6" s="91"/>
      <c r="J6" s="91" t="s">
        <v>175</v>
      </c>
      <c r="K6" s="91"/>
      <c r="L6" s="91"/>
      <c r="M6" s="91"/>
      <c r="N6" s="91"/>
      <c r="O6" s="91"/>
      <c r="R6" s="94" t="s">
        <v>174</v>
      </c>
      <c r="S6" s="94"/>
      <c r="T6" s="95" t="s">
        <v>176</v>
      </c>
      <c r="U6" s="95"/>
      <c r="V6" s="95"/>
      <c r="W6" s="95"/>
      <c r="X6" s="95"/>
      <c r="Y6" s="95"/>
      <c r="AB6" s="94" t="s">
        <v>177</v>
      </c>
      <c r="AC6" s="94"/>
      <c r="AD6" s="95" t="s">
        <v>178</v>
      </c>
      <c r="AE6" s="95"/>
      <c r="AF6" s="95"/>
      <c r="AG6" s="95"/>
      <c r="AH6" s="95"/>
      <c r="AI6" s="95"/>
    </row>
    <row r="7" spans="8:35" ht="13.5" customHeight="1">
      <c r="H7" s="91" t="s">
        <v>179</v>
      </c>
      <c r="I7" s="91"/>
      <c r="J7" s="91" t="s">
        <v>180</v>
      </c>
      <c r="K7" s="91"/>
      <c r="L7" s="91"/>
      <c r="M7" s="91"/>
      <c r="N7" s="91"/>
      <c r="O7" s="91"/>
      <c r="R7" s="94" t="s">
        <v>179</v>
      </c>
      <c r="S7" s="94"/>
      <c r="T7" s="95" t="s">
        <v>181</v>
      </c>
      <c r="U7" s="95"/>
      <c r="V7" s="95"/>
      <c r="W7" s="95"/>
      <c r="X7" s="95"/>
      <c r="Y7" s="95"/>
      <c r="AB7" s="94" t="s">
        <v>179</v>
      </c>
      <c r="AC7" s="94"/>
      <c r="AD7" s="95" t="s">
        <v>182</v>
      </c>
      <c r="AE7" s="95"/>
      <c r="AF7" s="95"/>
      <c r="AG7" s="95"/>
      <c r="AH7" s="95"/>
      <c r="AI7" s="95"/>
    </row>
    <row r="8" spans="8:35" ht="13.5" customHeight="1">
      <c r="H8" s="91" t="s">
        <v>183</v>
      </c>
      <c r="I8" s="91"/>
      <c r="J8" s="91" t="s">
        <v>184</v>
      </c>
      <c r="K8" s="91"/>
      <c r="L8" s="91"/>
      <c r="M8" s="91"/>
      <c r="N8" s="91"/>
      <c r="O8" s="91"/>
      <c r="R8" s="96" t="s">
        <v>183</v>
      </c>
      <c r="S8" s="96"/>
      <c r="T8" s="97" t="s">
        <v>185</v>
      </c>
      <c r="U8" s="97"/>
      <c r="V8" s="97"/>
      <c r="W8" s="97"/>
      <c r="X8" s="97"/>
      <c r="Y8" s="97"/>
      <c r="AB8" s="96" t="s">
        <v>183</v>
      </c>
      <c r="AC8" s="96"/>
      <c r="AD8" s="97" t="s">
        <v>186</v>
      </c>
      <c r="AE8" s="97"/>
      <c r="AF8" s="97"/>
      <c r="AG8" s="97"/>
      <c r="AH8" s="97"/>
      <c r="AI8" s="97"/>
    </row>
    <row r="9" spans="2:35" ht="15" customHeight="1">
      <c r="B9" s="98" t="s">
        <v>187</v>
      </c>
      <c r="C9" s="98"/>
      <c r="D9" s="98"/>
      <c r="E9" s="98"/>
      <c r="H9" s="99" t="s">
        <v>188</v>
      </c>
      <c r="I9" s="99"/>
      <c r="J9" s="99" t="s">
        <v>189</v>
      </c>
      <c r="K9" s="99"/>
      <c r="L9" s="99"/>
      <c r="M9" s="99"/>
      <c r="N9" s="99"/>
      <c r="O9" s="99"/>
      <c r="R9" s="99" t="s">
        <v>188</v>
      </c>
      <c r="S9" s="99"/>
      <c r="T9" s="99" t="s">
        <v>189</v>
      </c>
      <c r="U9" s="99"/>
      <c r="V9" s="99"/>
      <c r="W9" s="99"/>
      <c r="X9" s="99"/>
      <c r="Y9" s="99"/>
      <c r="AB9" s="99" t="s">
        <v>188</v>
      </c>
      <c r="AC9" s="99"/>
      <c r="AD9" s="99" t="s">
        <v>189</v>
      </c>
      <c r="AE9" s="99"/>
      <c r="AF9" s="99"/>
      <c r="AG9" s="99"/>
      <c r="AH9" s="99"/>
      <c r="AI9" s="99"/>
    </row>
    <row r="10" spans="2:35" ht="15.75" customHeight="1">
      <c r="B10" s="98"/>
      <c r="C10" s="98"/>
      <c r="D10" s="98"/>
      <c r="E10" s="98"/>
      <c r="H10" s="99" t="s">
        <v>190</v>
      </c>
      <c r="I10" s="99"/>
      <c r="J10" s="99" t="s">
        <v>191</v>
      </c>
      <c r="K10" s="99"/>
      <c r="L10" s="99"/>
      <c r="M10" s="99"/>
      <c r="N10" s="99"/>
      <c r="O10" s="99"/>
      <c r="R10" s="99" t="s">
        <v>190</v>
      </c>
      <c r="S10" s="99"/>
      <c r="T10" s="99" t="s">
        <v>192</v>
      </c>
      <c r="U10" s="99"/>
      <c r="V10" s="99"/>
      <c r="W10" s="99"/>
      <c r="X10" s="99"/>
      <c r="Y10" s="99"/>
      <c r="AB10" s="99" t="s">
        <v>190</v>
      </c>
      <c r="AC10" s="99"/>
      <c r="AD10" s="99" t="s">
        <v>193</v>
      </c>
      <c r="AE10" s="99"/>
      <c r="AF10" s="99"/>
      <c r="AG10" s="99"/>
      <c r="AH10" s="99"/>
      <c r="AI10" s="99"/>
    </row>
    <row r="11" spans="9:29" s="5" customFormat="1" ht="14.25" customHeight="1">
      <c r="I11" s="40"/>
      <c r="S11" s="40"/>
      <c r="AC11" s="40"/>
    </row>
    <row r="12" spans="2:35" ht="15" customHeight="1">
      <c r="B12" s="76" t="s">
        <v>1</v>
      </c>
      <c r="C12" s="76" t="s">
        <v>136</v>
      </c>
      <c r="D12" s="76" t="s">
        <v>137</v>
      </c>
      <c r="E12" s="100" t="s">
        <v>194</v>
      </c>
      <c r="H12" s="76" t="s">
        <v>1</v>
      </c>
      <c r="I12" s="76" t="s">
        <v>136</v>
      </c>
      <c r="J12" s="76" t="s">
        <v>137</v>
      </c>
      <c r="K12" s="101" t="s">
        <v>194</v>
      </c>
      <c r="M12" s="76" t="s">
        <v>195</v>
      </c>
      <c r="N12" s="76"/>
      <c r="O12" s="102"/>
      <c r="R12" s="76" t="s">
        <v>1</v>
      </c>
      <c r="S12" s="76" t="s">
        <v>136</v>
      </c>
      <c r="T12" s="76" t="s">
        <v>137</v>
      </c>
      <c r="U12" s="101" t="s">
        <v>194</v>
      </c>
      <c r="W12" s="76" t="s">
        <v>195</v>
      </c>
      <c r="X12" s="76"/>
      <c r="Y12" s="102"/>
      <c r="AB12" s="76" t="s">
        <v>1</v>
      </c>
      <c r="AC12" s="76" t="s">
        <v>136</v>
      </c>
      <c r="AD12" s="76" t="s">
        <v>137</v>
      </c>
      <c r="AE12" s="101" t="s">
        <v>194</v>
      </c>
      <c r="AG12" s="76" t="s">
        <v>195</v>
      </c>
      <c r="AH12" s="76"/>
      <c r="AI12" s="102"/>
    </row>
    <row r="13" spans="2:31" ht="13.5" customHeight="1">
      <c r="B13" s="76">
        <v>1</v>
      </c>
      <c r="C13" s="76" t="s">
        <v>5</v>
      </c>
      <c r="D13" s="76" t="s">
        <v>7</v>
      </c>
      <c r="E13" s="100">
        <f aca="true" t="shared" si="0" ref="E13:E58">AVERAGE($K13,$U13,$AE13)</f>
        <v>8.875</v>
      </c>
      <c r="H13" s="76">
        <v>1</v>
      </c>
      <c r="I13" s="76" t="s">
        <v>5</v>
      </c>
      <c r="J13" s="76" t="s">
        <v>7</v>
      </c>
      <c r="K13" s="101" t="s">
        <v>161</v>
      </c>
      <c r="R13" s="76">
        <v>1</v>
      </c>
      <c r="S13" s="76" t="s">
        <v>5</v>
      </c>
      <c r="T13" s="76" t="s">
        <v>7</v>
      </c>
      <c r="U13" s="101">
        <v>9.75</v>
      </c>
      <c r="AB13" s="76">
        <v>1</v>
      </c>
      <c r="AC13" s="76" t="s">
        <v>5</v>
      </c>
      <c r="AD13" s="76" t="s">
        <v>7</v>
      </c>
      <c r="AE13" s="101">
        <v>8</v>
      </c>
    </row>
    <row r="14" spans="2:31" ht="15" customHeight="1">
      <c r="B14" s="76">
        <f aca="true" t="shared" si="1" ref="B14:B17">B13+1</f>
        <v>2</v>
      </c>
      <c r="C14" s="76" t="s">
        <v>8</v>
      </c>
      <c r="D14" s="76" t="s">
        <v>7</v>
      </c>
      <c r="E14" s="100">
        <f t="shared" si="0"/>
        <v>2.83</v>
      </c>
      <c r="H14" s="76">
        <f aca="true" t="shared" si="2" ref="H14:H17">H13+1</f>
        <v>2</v>
      </c>
      <c r="I14" s="76" t="s">
        <v>8</v>
      </c>
      <c r="J14" s="76" t="s">
        <v>7</v>
      </c>
      <c r="K14" s="101">
        <v>2.9</v>
      </c>
      <c r="R14" s="76">
        <f aca="true" t="shared" si="3" ref="R14:R17">R13+1</f>
        <v>2</v>
      </c>
      <c r="S14" s="76" t="s">
        <v>8</v>
      </c>
      <c r="T14" s="76" t="s">
        <v>7</v>
      </c>
      <c r="U14" s="101">
        <v>2.59</v>
      </c>
      <c r="AB14" s="76">
        <f aca="true" t="shared" si="4" ref="AB14:AB17">AB13+1</f>
        <v>2</v>
      </c>
      <c r="AC14" s="76" t="s">
        <v>8</v>
      </c>
      <c r="AD14" s="76" t="s">
        <v>7</v>
      </c>
      <c r="AE14" s="101">
        <v>3</v>
      </c>
    </row>
    <row r="15" spans="2:32" ht="14.25" customHeight="1">
      <c r="B15" s="76">
        <f t="shared" si="1"/>
        <v>3</v>
      </c>
      <c r="C15" s="76" t="s">
        <v>10</v>
      </c>
      <c r="D15" s="76" t="s">
        <v>7</v>
      </c>
      <c r="E15" s="100">
        <f t="shared" si="0"/>
        <v>2.9</v>
      </c>
      <c r="H15" s="76">
        <f t="shared" si="2"/>
        <v>3</v>
      </c>
      <c r="I15" s="76" t="s">
        <v>10</v>
      </c>
      <c r="J15" s="76" t="s">
        <v>7</v>
      </c>
      <c r="K15" s="101">
        <v>2.9</v>
      </c>
      <c r="R15" s="76">
        <f t="shared" si="3"/>
        <v>3</v>
      </c>
      <c r="S15" s="76" t="s">
        <v>10</v>
      </c>
      <c r="T15" s="76" t="s">
        <v>7</v>
      </c>
      <c r="U15" s="101" t="s">
        <v>161</v>
      </c>
      <c r="V15" s="5">
        <v>1.9500000000000002</v>
      </c>
      <c r="AB15" s="76">
        <f t="shared" si="4"/>
        <v>3</v>
      </c>
      <c r="AC15" s="76" t="s">
        <v>10</v>
      </c>
      <c r="AD15" s="76" t="s">
        <v>7</v>
      </c>
      <c r="AE15" s="101" t="s">
        <v>161</v>
      </c>
      <c r="AF15" s="5">
        <v>5</v>
      </c>
    </row>
    <row r="16" spans="2:31" ht="14.25" customHeight="1">
      <c r="B16" s="76">
        <f t="shared" si="1"/>
        <v>4</v>
      </c>
      <c r="C16" s="76" t="s">
        <v>13</v>
      </c>
      <c r="D16" s="76" t="s">
        <v>12</v>
      </c>
      <c r="E16" s="100">
        <f t="shared" si="0"/>
        <v>1.63</v>
      </c>
      <c r="H16" s="76">
        <f t="shared" si="2"/>
        <v>4</v>
      </c>
      <c r="I16" s="76" t="s">
        <v>13</v>
      </c>
      <c r="J16" s="76" t="s">
        <v>12</v>
      </c>
      <c r="K16" s="101">
        <v>1.9</v>
      </c>
      <c r="R16" s="76">
        <f t="shared" si="3"/>
        <v>4</v>
      </c>
      <c r="S16" s="76" t="s">
        <v>13</v>
      </c>
      <c r="T16" s="76" t="s">
        <v>12</v>
      </c>
      <c r="U16" s="101">
        <v>0.99</v>
      </c>
      <c r="AB16" s="76">
        <f t="shared" si="4"/>
        <v>4</v>
      </c>
      <c r="AC16" s="76" t="s">
        <v>13</v>
      </c>
      <c r="AD16" s="76" t="s">
        <v>12</v>
      </c>
      <c r="AE16" s="101">
        <v>2</v>
      </c>
    </row>
    <row r="17" spans="2:31" ht="14.25" customHeight="1">
      <c r="B17" s="76">
        <f t="shared" si="1"/>
        <v>5</v>
      </c>
      <c r="C17" s="76" t="s">
        <v>15</v>
      </c>
      <c r="D17" s="76" t="s">
        <v>7</v>
      </c>
      <c r="E17" s="100">
        <f t="shared" si="0"/>
        <v>17.6266666666667</v>
      </c>
      <c r="H17" s="76">
        <f t="shared" si="2"/>
        <v>5</v>
      </c>
      <c r="I17" s="76" t="s">
        <v>15</v>
      </c>
      <c r="J17" s="76" t="s">
        <v>7</v>
      </c>
      <c r="K17" s="101">
        <v>16.9</v>
      </c>
      <c r="R17" s="76">
        <f t="shared" si="3"/>
        <v>5</v>
      </c>
      <c r="S17" s="76" t="s">
        <v>15</v>
      </c>
      <c r="T17" s="76" t="s">
        <v>7</v>
      </c>
      <c r="U17" s="101">
        <v>15.98</v>
      </c>
      <c r="AB17" s="76">
        <f t="shared" si="4"/>
        <v>5</v>
      </c>
      <c r="AC17" s="76" t="s">
        <v>15</v>
      </c>
      <c r="AD17" s="76" t="s">
        <v>7</v>
      </c>
      <c r="AE17" s="101">
        <v>20</v>
      </c>
    </row>
    <row r="18" spans="2:31" ht="14.25" customHeight="1">
      <c r="B18" s="76">
        <v>6</v>
      </c>
      <c r="C18" s="76" t="s">
        <v>17</v>
      </c>
      <c r="D18" s="76" t="s">
        <v>7</v>
      </c>
      <c r="E18" s="100">
        <f t="shared" si="0"/>
        <v>22</v>
      </c>
      <c r="H18" s="76">
        <v>6</v>
      </c>
      <c r="I18" s="76" t="s">
        <v>17</v>
      </c>
      <c r="J18" s="76" t="s">
        <v>7</v>
      </c>
      <c r="K18" s="101" t="s">
        <v>161</v>
      </c>
      <c r="R18" s="76">
        <v>6</v>
      </c>
      <c r="S18" s="76" t="s">
        <v>17</v>
      </c>
      <c r="T18" s="76" t="s">
        <v>7</v>
      </c>
      <c r="U18" s="101">
        <v>22</v>
      </c>
      <c r="AB18" s="76">
        <v>6</v>
      </c>
      <c r="AC18" s="76" t="s">
        <v>17</v>
      </c>
      <c r="AD18" s="76" t="s">
        <v>7</v>
      </c>
      <c r="AE18" s="101" t="s">
        <v>161</v>
      </c>
    </row>
    <row r="19" spans="2:31" ht="14.25" customHeight="1">
      <c r="B19" s="76">
        <v>7</v>
      </c>
      <c r="C19" s="76" t="s">
        <v>19</v>
      </c>
      <c r="D19" s="76" t="s">
        <v>7</v>
      </c>
      <c r="E19" s="100">
        <f t="shared" si="0"/>
        <v>3.39666666666667</v>
      </c>
      <c r="H19" s="76">
        <v>7</v>
      </c>
      <c r="I19" s="76" t="s">
        <v>19</v>
      </c>
      <c r="J19" s="76" t="s">
        <v>7</v>
      </c>
      <c r="K19" s="101">
        <v>2.9</v>
      </c>
      <c r="R19" s="76">
        <v>7</v>
      </c>
      <c r="S19" s="76" t="s">
        <v>19</v>
      </c>
      <c r="T19" s="76" t="s">
        <v>7</v>
      </c>
      <c r="U19" s="101">
        <v>3.79</v>
      </c>
      <c r="AB19" s="76">
        <v>7</v>
      </c>
      <c r="AC19" s="76" t="s">
        <v>19</v>
      </c>
      <c r="AD19" s="76" t="s">
        <v>7</v>
      </c>
      <c r="AE19" s="101">
        <v>3.5</v>
      </c>
    </row>
    <row r="20" spans="2:31" ht="13.5" customHeight="1">
      <c r="B20" s="76">
        <f aca="true" t="shared" si="5" ref="B20:B41">B19+1</f>
        <v>8</v>
      </c>
      <c r="C20" s="76" t="s">
        <v>158</v>
      </c>
      <c r="D20" s="76" t="s">
        <v>7</v>
      </c>
      <c r="E20" s="100">
        <f t="shared" si="0"/>
        <v>0</v>
      </c>
      <c r="H20" s="76">
        <f aca="true" t="shared" si="6" ref="H20:H41">H19+1</f>
        <v>8</v>
      </c>
      <c r="I20" s="76" t="s">
        <v>158</v>
      </c>
      <c r="J20" s="76" t="s">
        <v>7</v>
      </c>
      <c r="K20" s="101">
        <v>0</v>
      </c>
      <c r="R20" s="76">
        <f aca="true" t="shared" si="7" ref="R20:R41">R19+1</f>
        <v>8</v>
      </c>
      <c r="S20" s="76" t="s">
        <v>158</v>
      </c>
      <c r="T20" s="76" t="s">
        <v>7</v>
      </c>
      <c r="U20" s="101" t="s">
        <v>161</v>
      </c>
      <c r="AB20" s="76">
        <f aca="true" t="shared" si="8" ref="AB20:AB41">AB19+1</f>
        <v>8</v>
      </c>
      <c r="AC20" s="76" t="s">
        <v>158</v>
      </c>
      <c r="AD20" s="76" t="s">
        <v>7</v>
      </c>
      <c r="AE20" s="101" t="s">
        <v>161</v>
      </c>
    </row>
    <row r="21" spans="2:31" ht="13.5" customHeight="1">
      <c r="B21" s="76">
        <f t="shared" si="5"/>
        <v>9</v>
      </c>
      <c r="C21" s="76" t="s">
        <v>22</v>
      </c>
      <c r="D21" s="76" t="s">
        <v>7</v>
      </c>
      <c r="E21" s="100">
        <f t="shared" si="0"/>
        <v>3.61666666666667</v>
      </c>
      <c r="H21" s="76">
        <f t="shared" si="6"/>
        <v>9</v>
      </c>
      <c r="I21" s="76" t="s">
        <v>22</v>
      </c>
      <c r="J21" s="76" t="s">
        <v>7</v>
      </c>
      <c r="K21" s="101">
        <v>2.9</v>
      </c>
      <c r="R21" s="76">
        <f t="shared" si="7"/>
        <v>9</v>
      </c>
      <c r="S21" s="76" t="s">
        <v>22</v>
      </c>
      <c r="T21" s="76" t="s">
        <v>7</v>
      </c>
      <c r="U21" s="101">
        <v>4.95</v>
      </c>
      <c r="AB21" s="76">
        <f t="shared" si="8"/>
        <v>9</v>
      </c>
      <c r="AC21" s="76" t="s">
        <v>22</v>
      </c>
      <c r="AD21" s="76" t="s">
        <v>7</v>
      </c>
      <c r="AE21" s="101">
        <v>3</v>
      </c>
    </row>
    <row r="22" spans="2:31" ht="13.5" customHeight="1">
      <c r="B22" s="76">
        <f t="shared" si="5"/>
        <v>10</v>
      </c>
      <c r="C22" s="76" t="s">
        <v>24</v>
      </c>
      <c r="D22" s="76" t="s">
        <v>7</v>
      </c>
      <c r="E22" s="100">
        <f t="shared" si="0"/>
        <v>2.56333333333333</v>
      </c>
      <c r="H22" s="76">
        <f t="shared" si="6"/>
        <v>10</v>
      </c>
      <c r="I22" s="76" t="s">
        <v>24</v>
      </c>
      <c r="J22" s="76" t="s">
        <v>7</v>
      </c>
      <c r="K22" s="101">
        <v>2.9</v>
      </c>
      <c r="R22" s="76">
        <f t="shared" si="7"/>
        <v>10</v>
      </c>
      <c r="S22" s="76" t="s">
        <v>24</v>
      </c>
      <c r="T22" s="76" t="s">
        <v>7</v>
      </c>
      <c r="U22" s="101">
        <v>2.79</v>
      </c>
      <c r="AB22" s="76">
        <f t="shared" si="8"/>
        <v>10</v>
      </c>
      <c r="AC22" s="76" t="s">
        <v>24</v>
      </c>
      <c r="AD22" s="76" t="s">
        <v>7</v>
      </c>
      <c r="AE22" s="101">
        <v>2</v>
      </c>
    </row>
    <row r="23" spans="2:31" ht="14.25" customHeight="1">
      <c r="B23" s="76">
        <f t="shared" si="5"/>
        <v>11</v>
      </c>
      <c r="C23" s="76" t="s">
        <v>26</v>
      </c>
      <c r="D23" s="76" t="s">
        <v>7</v>
      </c>
      <c r="E23" s="100">
        <f t="shared" si="0"/>
        <v>3.95</v>
      </c>
      <c r="H23" s="76">
        <f t="shared" si="6"/>
        <v>11</v>
      </c>
      <c r="I23" s="76" t="s">
        <v>26</v>
      </c>
      <c r="J23" s="76" t="s">
        <v>7</v>
      </c>
      <c r="K23" s="101">
        <v>3.9</v>
      </c>
      <c r="R23" s="76">
        <f t="shared" si="7"/>
        <v>11</v>
      </c>
      <c r="S23" s="76" t="s">
        <v>26</v>
      </c>
      <c r="T23" s="76" t="s">
        <v>7</v>
      </c>
      <c r="U23" s="101">
        <v>4.95</v>
      </c>
      <c r="AB23" s="76">
        <f t="shared" si="8"/>
        <v>11</v>
      </c>
      <c r="AC23" s="76" t="s">
        <v>26</v>
      </c>
      <c r="AD23" s="76" t="s">
        <v>7</v>
      </c>
      <c r="AE23" s="101">
        <v>3</v>
      </c>
    </row>
    <row r="24" spans="2:32" ht="13.5" customHeight="1">
      <c r="B24" s="76">
        <f t="shared" si="5"/>
        <v>12</v>
      </c>
      <c r="C24" s="76" t="s">
        <v>28</v>
      </c>
      <c r="D24" s="76" t="s">
        <v>7</v>
      </c>
      <c r="E24" s="100">
        <f t="shared" si="0"/>
        <v>3.575</v>
      </c>
      <c r="H24" s="76">
        <f t="shared" si="6"/>
        <v>12</v>
      </c>
      <c r="I24" s="76" t="s">
        <v>28</v>
      </c>
      <c r="J24" s="76" t="s">
        <v>7</v>
      </c>
      <c r="K24" s="101">
        <v>3.9</v>
      </c>
      <c r="R24" s="76">
        <f t="shared" si="7"/>
        <v>12</v>
      </c>
      <c r="S24" s="76" t="s">
        <v>28</v>
      </c>
      <c r="T24" s="76" t="s">
        <v>7</v>
      </c>
      <c r="U24" s="101">
        <v>3.25</v>
      </c>
      <c r="AB24" s="76">
        <f t="shared" si="8"/>
        <v>12</v>
      </c>
      <c r="AC24" s="76" t="s">
        <v>28</v>
      </c>
      <c r="AD24" s="76" t="s">
        <v>7</v>
      </c>
      <c r="AE24" s="101" t="s">
        <v>161</v>
      </c>
      <c r="AF24" s="5">
        <v>4</v>
      </c>
    </row>
    <row r="25" spans="2:31" ht="15" customHeight="1">
      <c r="B25" s="76">
        <f t="shared" si="5"/>
        <v>13</v>
      </c>
      <c r="C25" s="76" t="s">
        <v>30</v>
      </c>
      <c r="D25" s="76" t="s">
        <v>7</v>
      </c>
      <c r="E25" s="100">
        <f t="shared" si="0"/>
        <v>20.76</v>
      </c>
      <c r="H25" s="76">
        <f t="shared" si="6"/>
        <v>13</v>
      </c>
      <c r="I25" s="76" t="s">
        <v>30</v>
      </c>
      <c r="J25" s="76" t="s">
        <v>7</v>
      </c>
      <c r="K25" s="101" t="s">
        <v>161</v>
      </c>
      <c r="R25" s="76">
        <f t="shared" si="7"/>
        <v>13</v>
      </c>
      <c r="S25" s="76" t="s">
        <v>30</v>
      </c>
      <c r="T25" s="76" t="s">
        <v>7</v>
      </c>
      <c r="U25" s="101">
        <v>20.76</v>
      </c>
      <c r="AB25" s="76">
        <f t="shared" si="8"/>
        <v>13</v>
      </c>
      <c r="AC25" s="76" t="s">
        <v>30</v>
      </c>
      <c r="AD25" s="76" t="s">
        <v>7</v>
      </c>
      <c r="AE25" s="101" t="s">
        <v>161</v>
      </c>
    </row>
    <row r="26" spans="2:31" ht="13.5" customHeight="1">
      <c r="B26" s="76">
        <f t="shared" si="5"/>
        <v>14</v>
      </c>
      <c r="C26" s="76" t="s">
        <v>32</v>
      </c>
      <c r="D26" s="76" t="s">
        <v>7</v>
      </c>
      <c r="E26" s="100">
        <f t="shared" si="0"/>
        <v>21.81</v>
      </c>
      <c r="H26" s="76">
        <f t="shared" si="6"/>
        <v>14</v>
      </c>
      <c r="I26" s="76" t="s">
        <v>32</v>
      </c>
      <c r="J26" s="76" t="s">
        <v>7</v>
      </c>
      <c r="K26" s="101" t="s">
        <v>161</v>
      </c>
      <c r="R26" s="76">
        <f t="shared" si="7"/>
        <v>14</v>
      </c>
      <c r="S26" s="76" t="s">
        <v>32</v>
      </c>
      <c r="T26" s="76" t="s">
        <v>7</v>
      </c>
      <c r="U26" s="101">
        <v>21.81</v>
      </c>
      <c r="AB26" s="76">
        <f t="shared" si="8"/>
        <v>14</v>
      </c>
      <c r="AC26" s="76" t="s">
        <v>32</v>
      </c>
      <c r="AD26" s="76" t="s">
        <v>7</v>
      </c>
      <c r="AE26" s="101" t="s">
        <v>161</v>
      </c>
    </row>
    <row r="27" spans="2:31" ht="15" customHeight="1">
      <c r="B27" s="76">
        <f t="shared" si="5"/>
        <v>15</v>
      </c>
      <c r="C27" s="76" t="s">
        <v>35</v>
      </c>
      <c r="D27" s="76" t="s">
        <v>34</v>
      </c>
      <c r="E27" s="100">
        <f t="shared" si="0"/>
        <v>2.8633333333333297</v>
      </c>
      <c r="H27" s="76">
        <f t="shared" si="6"/>
        <v>15</v>
      </c>
      <c r="I27" s="76" t="s">
        <v>35</v>
      </c>
      <c r="J27" s="76" t="s">
        <v>34</v>
      </c>
      <c r="K27" s="101">
        <v>2.9</v>
      </c>
      <c r="R27" s="76">
        <f t="shared" si="7"/>
        <v>15</v>
      </c>
      <c r="S27" s="76" t="s">
        <v>35</v>
      </c>
      <c r="T27" s="76" t="s">
        <v>34</v>
      </c>
      <c r="U27" s="101">
        <v>2.69</v>
      </c>
      <c r="AB27" s="76">
        <f t="shared" si="8"/>
        <v>15</v>
      </c>
      <c r="AC27" s="76" t="s">
        <v>35</v>
      </c>
      <c r="AD27" s="76" t="s">
        <v>34</v>
      </c>
      <c r="AE27" s="101">
        <v>3</v>
      </c>
    </row>
    <row r="28" spans="2:31" ht="15" customHeight="1">
      <c r="B28" s="76">
        <f t="shared" si="5"/>
        <v>16</v>
      </c>
      <c r="C28" s="76" t="s">
        <v>37</v>
      </c>
      <c r="D28" s="76" t="s">
        <v>7</v>
      </c>
      <c r="E28" s="100">
        <f t="shared" si="0"/>
        <v>2.5966666666666702</v>
      </c>
      <c r="H28" s="76">
        <f t="shared" si="6"/>
        <v>16</v>
      </c>
      <c r="I28" s="76" t="s">
        <v>37</v>
      </c>
      <c r="J28" s="76" t="s">
        <v>7</v>
      </c>
      <c r="K28" s="101">
        <v>2.9</v>
      </c>
      <c r="R28" s="76">
        <f t="shared" si="7"/>
        <v>16</v>
      </c>
      <c r="S28" s="76" t="s">
        <v>37</v>
      </c>
      <c r="T28" s="76" t="s">
        <v>7</v>
      </c>
      <c r="U28" s="101">
        <v>1.89</v>
      </c>
      <c r="AB28" s="76">
        <f t="shared" si="8"/>
        <v>16</v>
      </c>
      <c r="AC28" s="76" t="s">
        <v>37</v>
      </c>
      <c r="AD28" s="76" t="s">
        <v>7</v>
      </c>
      <c r="AE28" s="101">
        <v>3</v>
      </c>
    </row>
    <row r="29" spans="2:31" ht="15" customHeight="1">
      <c r="B29" s="76">
        <f t="shared" si="5"/>
        <v>17</v>
      </c>
      <c r="C29" s="76" t="s">
        <v>39</v>
      </c>
      <c r="D29" s="76" t="s">
        <v>7</v>
      </c>
      <c r="E29" s="100">
        <f t="shared" si="0"/>
        <v>3.05</v>
      </c>
      <c r="H29" s="76">
        <f t="shared" si="6"/>
        <v>17</v>
      </c>
      <c r="I29" s="76" t="s">
        <v>39</v>
      </c>
      <c r="J29" s="76" t="s">
        <v>7</v>
      </c>
      <c r="K29" s="101">
        <v>2.9</v>
      </c>
      <c r="R29" s="76">
        <f t="shared" si="7"/>
        <v>17</v>
      </c>
      <c r="S29" s="76" t="s">
        <v>39</v>
      </c>
      <c r="T29" s="76" t="s">
        <v>7</v>
      </c>
      <c r="U29" s="101">
        <v>3.25</v>
      </c>
      <c r="AB29" s="76">
        <f t="shared" si="8"/>
        <v>17</v>
      </c>
      <c r="AC29" s="76" t="s">
        <v>39</v>
      </c>
      <c r="AD29" s="76" t="s">
        <v>7</v>
      </c>
      <c r="AE29" s="101">
        <v>3</v>
      </c>
    </row>
    <row r="30" spans="2:31" ht="15" customHeight="1">
      <c r="B30" s="76">
        <f t="shared" si="5"/>
        <v>18</v>
      </c>
      <c r="C30" s="76" t="s">
        <v>41</v>
      </c>
      <c r="D30" s="76" t="s">
        <v>7</v>
      </c>
      <c r="E30" s="100">
        <f t="shared" si="0"/>
        <v>3.61666666666667</v>
      </c>
      <c r="H30" s="76">
        <f t="shared" si="6"/>
        <v>18</v>
      </c>
      <c r="I30" s="76" t="s">
        <v>41</v>
      </c>
      <c r="J30" s="76" t="s">
        <v>7</v>
      </c>
      <c r="K30" s="101">
        <v>2.9</v>
      </c>
      <c r="R30" s="76">
        <f t="shared" si="7"/>
        <v>18</v>
      </c>
      <c r="S30" s="76" t="s">
        <v>41</v>
      </c>
      <c r="T30" s="76" t="s">
        <v>7</v>
      </c>
      <c r="U30" s="101">
        <v>3.95</v>
      </c>
      <c r="AB30" s="76">
        <f t="shared" si="8"/>
        <v>18</v>
      </c>
      <c r="AC30" s="76" t="s">
        <v>41</v>
      </c>
      <c r="AD30" s="76" t="s">
        <v>7</v>
      </c>
      <c r="AE30" s="101">
        <v>4</v>
      </c>
    </row>
    <row r="31" spans="2:31" ht="13.5" customHeight="1">
      <c r="B31" s="76">
        <f t="shared" si="5"/>
        <v>19</v>
      </c>
      <c r="C31" s="76" t="s">
        <v>159</v>
      </c>
      <c r="D31" s="76" t="s">
        <v>7</v>
      </c>
      <c r="E31" s="100" t="e">
        <f t="shared" si="0"/>
        <v>#DIV/0!</v>
      </c>
      <c r="H31" s="76">
        <f t="shared" si="6"/>
        <v>19</v>
      </c>
      <c r="I31" s="76" t="s">
        <v>159</v>
      </c>
      <c r="J31" s="76" t="s">
        <v>7</v>
      </c>
      <c r="K31" s="101" t="s">
        <v>161</v>
      </c>
      <c r="R31" s="76">
        <f t="shared" si="7"/>
        <v>19</v>
      </c>
      <c r="S31" s="76" t="s">
        <v>159</v>
      </c>
      <c r="T31" s="76" t="s">
        <v>7</v>
      </c>
      <c r="U31" s="101" t="s">
        <v>161</v>
      </c>
      <c r="AB31" s="76">
        <f t="shared" si="8"/>
        <v>19</v>
      </c>
      <c r="AC31" s="76" t="s">
        <v>159</v>
      </c>
      <c r="AD31" s="76" t="s">
        <v>7</v>
      </c>
      <c r="AE31" s="101" t="s">
        <v>161</v>
      </c>
    </row>
    <row r="32" spans="2:31" ht="15" customHeight="1">
      <c r="B32" s="76">
        <f t="shared" si="5"/>
        <v>20</v>
      </c>
      <c r="C32" s="76" t="s">
        <v>45</v>
      </c>
      <c r="D32" s="76" t="s">
        <v>7</v>
      </c>
      <c r="E32" s="100">
        <f t="shared" si="0"/>
        <v>1.96333333333333</v>
      </c>
      <c r="H32" s="76">
        <f t="shared" si="6"/>
        <v>20</v>
      </c>
      <c r="I32" s="76" t="s">
        <v>45</v>
      </c>
      <c r="J32" s="76" t="s">
        <v>196</v>
      </c>
      <c r="K32" s="101">
        <v>2</v>
      </c>
      <c r="R32" s="76">
        <f t="shared" si="7"/>
        <v>20</v>
      </c>
      <c r="S32" s="76" t="s">
        <v>45</v>
      </c>
      <c r="T32" s="76" t="s">
        <v>196</v>
      </c>
      <c r="U32" s="101">
        <v>1.89</v>
      </c>
      <c r="AB32" s="76">
        <f t="shared" si="8"/>
        <v>20</v>
      </c>
      <c r="AC32" s="76" t="s">
        <v>45</v>
      </c>
      <c r="AD32" s="76" t="s">
        <v>196</v>
      </c>
      <c r="AE32" s="101">
        <v>2</v>
      </c>
    </row>
    <row r="33" spans="2:31" ht="15" customHeight="1">
      <c r="B33" s="76">
        <f t="shared" si="5"/>
        <v>21</v>
      </c>
      <c r="C33" s="76" t="s">
        <v>47</v>
      </c>
      <c r="D33" s="76" t="s">
        <v>7</v>
      </c>
      <c r="E33" s="100">
        <f t="shared" si="0"/>
        <v>24.97</v>
      </c>
      <c r="H33" s="76">
        <f t="shared" si="6"/>
        <v>21</v>
      </c>
      <c r="I33" s="76" t="s">
        <v>47</v>
      </c>
      <c r="J33" s="76" t="s">
        <v>7</v>
      </c>
      <c r="K33" s="101" t="s">
        <v>161</v>
      </c>
      <c r="R33" s="76">
        <f t="shared" si="7"/>
        <v>21</v>
      </c>
      <c r="S33" s="76" t="s">
        <v>47</v>
      </c>
      <c r="T33" s="76" t="s">
        <v>7</v>
      </c>
      <c r="U33" s="101">
        <v>24.97</v>
      </c>
      <c r="AB33" s="76">
        <f t="shared" si="8"/>
        <v>21</v>
      </c>
      <c r="AC33" s="76" t="s">
        <v>47</v>
      </c>
      <c r="AD33" s="76" t="s">
        <v>7</v>
      </c>
      <c r="AE33" s="101" t="s">
        <v>161</v>
      </c>
    </row>
    <row r="34" spans="2:31" ht="15" customHeight="1">
      <c r="B34" s="76">
        <f t="shared" si="5"/>
        <v>22</v>
      </c>
      <c r="C34" s="76" t="s">
        <v>49</v>
      </c>
      <c r="D34" s="76" t="s">
        <v>7</v>
      </c>
      <c r="E34" s="100">
        <f t="shared" si="0"/>
        <v>6.5</v>
      </c>
      <c r="H34" s="76">
        <f t="shared" si="6"/>
        <v>22</v>
      </c>
      <c r="I34" s="76" t="s">
        <v>49</v>
      </c>
      <c r="J34" s="76" t="s">
        <v>7</v>
      </c>
      <c r="K34" s="101" t="s">
        <v>161</v>
      </c>
      <c r="R34" s="76">
        <f t="shared" si="7"/>
        <v>22</v>
      </c>
      <c r="S34" s="76" t="s">
        <v>49</v>
      </c>
      <c r="T34" s="76" t="s">
        <v>7</v>
      </c>
      <c r="U34" s="101" t="s">
        <v>161</v>
      </c>
      <c r="V34" s="5">
        <v>3.39</v>
      </c>
      <c r="AB34" s="76">
        <f t="shared" si="8"/>
        <v>22</v>
      </c>
      <c r="AC34" s="76" t="s">
        <v>49</v>
      </c>
      <c r="AD34" s="76" t="s">
        <v>7</v>
      </c>
      <c r="AE34" s="101">
        <v>6.5</v>
      </c>
    </row>
    <row r="35" spans="2:32" ht="15" customHeight="1">
      <c r="B35" s="76">
        <f t="shared" si="5"/>
        <v>23</v>
      </c>
      <c r="C35" s="76" t="s">
        <v>51</v>
      </c>
      <c r="D35" s="76" t="s">
        <v>7</v>
      </c>
      <c r="E35" s="100">
        <f t="shared" si="0"/>
        <v>33.76</v>
      </c>
      <c r="H35" s="76">
        <f t="shared" si="6"/>
        <v>23</v>
      </c>
      <c r="I35" s="76" t="s">
        <v>51</v>
      </c>
      <c r="J35" s="76" t="s">
        <v>7</v>
      </c>
      <c r="K35" s="101" t="s">
        <v>161</v>
      </c>
      <c r="R35" s="76">
        <f t="shared" si="7"/>
        <v>23</v>
      </c>
      <c r="S35" s="76" t="s">
        <v>51</v>
      </c>
      <c r="T35" s="76" t="s">
        <v>7</v>
      </c>
      <c r="U35" s="101">
        <v>33.76</v>
      </c>
      <c r="AB35" s="76">
        <f t="shared" si="8"/>
        <v>23</v>
      </c>
      <c r="AC35" s="76" t="s">
        <v>51</v>
      </c>
      <c r="AD35" s="76" t="s">
        <v>7</v>
      </c>
      <c r="AE35" s="101" t="s">
        <v>161</v>
      </c>
      <c r="AF35" s="5">
        <v>12</v>
      </c>
    </row>
    <row r="36" spans="2:31" ht="15" customHeight="1">
      <c r="B36" s="76">
        <f t="shared" si="5"/>
        <v>24</v>
      </c>
      <c r="C36" s="76" t="s">
        <v>160</v>
      </c>
      <c r="D36" s="76" t="s">
        <v>7</v>
      </c>
      <c r="E36" s="100" t="e">
        <f t="shared" si="0"/>
        <v>#DIV/0!</v>
      </c>
      <c r="H36" s="76">
        <f t="shared" si="6"/>
        <v>24</v>
      </c>
      <c r="I36" s="76" t="s">
        <v>160</v>
      </c>
      <c r="J36" s="76" t="s">
        <v>7</v>
      </c>
      <c r="K36" s="101" t="s">
        <v>161</v>
      </c>
      <c r="R36" s="76">
        <f t="shared" si="7"/>
        <v>24</v>
      </c>
      <c r="S36" s="76" t="s">
        <v>160</v>
      </c>
      <c r="T36" s="76" t="s">
        <v>7</v>
      </c>
      <c r="U36" s="101" t="s">
        <v>161</v>
      </c>
      <c r="AB36" s="76">
        <f t="shared" si="8"/>
        <v>24</v>
      </c>
      <c r="AC36" s="76" t="s">
        <v>160</v>
      </c>
      <c r="AD36" s="76" t="s">
        <v>7</v>
      </c>
      <c r="AE36" s="101" t="s">
        <v>161</v>
      </c>
    </row>
    <row r="37" spans="2:31" ht="13.5" customHeight="1">
      <c r="B37" s="76">
        <f t="shared" si="5"/>
        <v>25</v>
      </c>
      <c r="C37" s="76" t="s">
        <v>56</v>
      </c>
      <c r="D37" s="76" t="s">
        <v>7</v>
      </c>
      <c r="E37" s="100">
        <f t="shared" si="0"/>
        <v>4.38333333333333</v>
      </c>
      <c r="H37" s="76">
        <f t="shared" si="6"/>
        <v>25</v>
      </c>
      <c r="I37" s="76" t="s">
        <v>56</v>
      </c>
      <c r="J37" s="76" t="s">
        <v>7</v>
      </c>
      <c r="K37" s="101">
        <v>4.9</v>
      </c>
      <c r="R37" s="76">
        <f t="shared" si="7"/>
        <v>25</v>
      </c>
      <c r="S37" s="76" t="s">
        <v>56</v>
      </c>
      <c r="T37" s="76" t="s">
        <v>7</v>
      </c>
      <c r="U37" s="101">
        <v>3.75</v>
      </c>
      <c r="AB37" s="76">
        <f t="shared" si="8"/>
        <v>25</v>
      </c>
      <c r="AC37" s="76" t="s">
        <v>56</v>
      </c>
      <c r="AD37" s="76" t="s">
        <v>7</v>
      </c>
      <c r="AE37" s="101">
        <v>4.5</v>
      </c>
    </row>
    <row r="38" spans="2:31" ht="15" customHeight="1">
      <c r="B38" s="76">
        <f t="shared" si="5"/>
        <v>26</v>
      </c>
      <c r="C38" s="76" t="s">
        <v>58</v>
      </c>
      <c r="D38" s="76" t="s">
        <v>7</v>
      </c>
      <c r="E38" s="100" t="e">
        <f t="shared" si="0"/>
        <v>#DIV/0!</v>
      </c>
      <c r="H38" s="76">
        <f t="shared" si="6"/>
        <v>26</v>
      </c>
      <c r="I38" s="76" t="s">
        <v>58</v>
      </c>
      <c r="J38" s="76" t="s">
        <v>7</v>
      </c>
      <c r="K38" s="101" t="s">
        <v>161</v>
      </c>
      <c r="R38" s="76">
        <f t="shared" si="7"/>
        <v>26</v>
      </c>
      <c r="S38" s="76" t="s">
        <v>58</v>
      </c>
      <c r="T38" s="76" t="s">
        <v>7</v>
      </c>
      <c r="U38" s="101" t="s">
        <v>161</v>
      </c>
      <c r="AB38" s="76">
        <f t="shared" si="8"/>
        <v>26</v>
      </c>
      <c r="AC38" s="76" t="s">
        <v>58</v>
      </c>
      <c r="AD38" s="76" t="s">
        <v>7</v>
      </c>
      <c r="AE38" s="101" t="s">
        <v>161</v>
      </c>
    </row>
    <row r="39" spans="2:31" ht="15" customHeight="1">
      <c r="B39" s="76">
        <f t="shared" si="5"/>
        <v>27</v>
      </c>
      <c r="C39" s="76" t="s">
        <v>60</v>
      </c>
      <c r="D39" s="76" t="s">
        <v>55</v>
      </c>
      <c r="E39" s="100">
        <f t="shared" si="0"/>
        <v>1.99</v>
      </c>
      <c r="H39" s="76">
        <f t="shared" si="6"/>
        <v>27</v>
      </c>
      <c r="I39" s="76" t="s">
        <v>60</v>
      </c>
      <c r="J39" s="76" t="s">
        <v>55</v>
      </c>
      <c r="K39" s="101" t="s">
        <v>161</v>
      </c>
      <c r="R39" s="76">
        <f t="shared" si="7"/>
        <v>27</v>
      </c>
      <c r="S39" s="76" t="s">
        <v>60</v>
      </c>
      <c r="T39" s="76" t="s">
        <v>55</v>
      </c>
      <c r="U39" s="101">
        <v>1.99</v>
      </c>
      <c r="AB39" s="76">
        <f t="shared" si="8"/>
        <v>27</v>
      </c>
      <c r="AC39" s="76" t="s">
        <v>60</v>
      </c>
      <c r="AD39" s="76" t="s">
        <v>55</v>
      </c>
      <c r="AE39" s="101" t="s">
        <v>161</v>
      </c>
    </row>
    <row r="40" spans="2:31" ht="15" customHeight="1">
      <c r="B40" s="76">
        <f t="shared" si="5"/>
        <v>28</v>
      </c>
      <c r="C40" s="76" t="s">
        <v>62</v>
      </c>
      <c r="D40" s="76" t="s">
        <v>7</v>
      </c>
      <c r="E40" s="100">
        <f t="shared" si="0"/>
        <v>4</v>
      </c>
      <c r="H40" s="76">
        <f t="shared" si="6"/>
        <v>28</v>
      </c>
      <c r="I40" s="76" t="s">
        <v>62</v>
      </c>
      <c r="J40" s="76" t="s">
        <v>7</v>
      </c>
      <c r="K40" s="101" t="s">
        <v>161</v>
      </c>
      <c r="R40" s="76">
        <f t="shared" si="7"/>
        <v>28</v>
      </c>
      <c r="S40" s="76" t="s">
        <v>62</v>
      </c>
      <c r="T40" s="76" t="s">
        <v>7</v>
      </c>
      <c r="U40" s="101" t="s">
        <v>161</v>
      </c>
      <c r="AB40" s="76">
        <f t="shared" si="8"/>
        <v>28</v>
      </c>
      <c r="AC40" s="76" t="s">
        <v>62</v>
      </c>
      <c r="AD40" s="76" t="s">
        <v>7</v>
      </c>
      <c r="AE40" s="101">
        <v>4</v>
      </c>
    </row>
    <row r="41" spans="2:31" ht="15" customHeight="1">
      <c r="B41" s="76">
        <f t="shared" si="5"/>
        <v>29</v>
      </c>
      <c r="C41" s="76" t="s">
        <v>64</v>
      </c>
      <c r="D41" s="76" t="s">
        <v>7</v>
      </c>
      <c r="E41" s="100">
        <f t="shared" si="0"/>
        <v>3.88333333333333</v>
      </c>
      <c r="H41" s="76">
        <f t="shared" si="6"/>
        <v>29</v>
      </c>
      <c r="I41" s="76" t="s">
        <v>64</v>
      </c>
      <c r="J41" s="76" t="s">
        <v>7</v>
      </c>
      <c r="K41" s="101">
        <v>3.9</v>
      </c>
      <c r="R41" s="76">
        <f t="shared" si="7"/>
        <v>29</v>
      </c>
      <c r="S41" s="76" t="s">
        <v>64</v>
      </c>
      <c r="T41" s="76" t="s">
        <v>7</v>
      </c>
      <c r="U41" s="101">
        <v>3.75</v>
      </c>
      <c r="AB41" s="76">
        <f t="shared" si="8"/>
        <v>29</v>
      </c>
      <c r="AC41" s="76" t="s">
        <v>64</v>
      </c>
      <c r="AD41" s="76" t="s">
        <v>7</v>
      </c>
      <c r="AE41" s="101">
        <v>4</v>
      </c>
    </row>
    <row r="42" spans="2:32" ht="15" customHeight="1">
      <c r="B42" s="76">
        <v>30</v>
      </c>
      <c r="C42" s="76" t="s">
        <v>66</v>
      </c>
      <c r="D42" s="76" t="s">
        <v>7</v>
      </c>
      <c r="E42" s="100">
        <f t="shared" si="0"/>
        <v>5.99</v>
      </c>
      <c r="H42" s="76">
        <v>30</v>
      </c>
      <c r="I42" s="76" t="s">
        <v>66</v>
      </c>
      <c r="J42" s="76" t="s">
        <v>7</v>
      </c>
      <c r="K42" s="101" t="s">
        <v>161</v>
      </c>
      <c r="L42" s="5">
        <v>6.9</v>
      </c>
      <c r="R42" s="76">
        <v>30</v>
      </c>
      <c r="S42" s="76" t="s">
        <v>66</v>
      </c>
      <c r="T42" s="76" t="s">
        <v>7</v>
      </c>
      <c r="U42" s="101">
        <v>5.99</v>
      </c>
      <c r="AB42" s="76">
        <v>30</v>
      </c>
      <c r="AC42" s="76" t="s">
        <v>66</v>
      </c>
      <c r="AD42" s="76" t="s">
        <v>7</v>
      </c>
      <c r="AE42" s="101" t="s">
        <v>161</v>
      </c>
      <c r="AF42" s="5">
        <v>8</v>
      </c>
    </row>
    <row r="43" spans="2:31" ht="15" customHeight="1">
      <c r="B43" s="76">
        <v>31</v>
      </c>
      <c r="C43" s="76" t="s">
        <v>162</v>
      </c>
      <c r="D43" s="76" t="s">
        <v>7</v>
      </c>
      <c r="E43" s="100" t="e">
        <f t="shared" si="0"/>
        <v>#DIV/0!</v>
      </c>
      <c r="H43" s="76">
        <v>31</v>
      </c>
      <c r="I43" s="76" t="s">
        <v>162</v>
      </c>
      <c r="J43" s="76" t="s">
        <v>7</v>
      </c>
      <c r="K43" s="101" t="s">
        <v>161</v>
      </c>
      <c r="R43" s="76">
        <v>31</v>
      </c>
      <c r="S43" s="76" t="s">
        <v>162</v>
      </c>
      <c r="T43" s="76" t="s">
        <v>7</v>
      </c>
      <c r="U43" s="101" t="s">
        <v>161</v>
      </c>
      <c r="AB43" s="76">
        <v>31</v>
      </c>
      <c r="AC43" s="76" t="s">
        <v>162</v>
      </c>
      <c r="AD43" s="76" t="s">
        <v>7</v>
      </c>
      <c r="AE43" s="101" t="s">
        <v>161</v>
      </c>
    </row>
    <row r="44" spans="2:31" ht="15" customHeight="1">
      <c r="B44" s="76">
        <f aca="true" t="shared" si="9" ref="B44:B50">B43+1</f>
        <v>32</v>
      </c>
      <c r="C44" s="76" t="s">
        <v>70</v>
      </c>
      <c r="D44" s="76" t="s">
        <v>7</v>
      </c>
      <c r="E44" s="100">
        <f t="shared" si="0"/>
        <v>31</v>
      </c>
      <c r="H44" s="76">
        <f aca="true" t="shared" si="10" ref="H44:H50">H43+1</f>
        <v>32</v>
      </c>
      <c r="I44" s="76" t="s">
        <v>70</v>
      </c>
      <c r="J44" s="76" t="s">
        <v>7</v>
      </c>
      <c r="K44" s="101" t="s">
        <v>161</v>
      </c>
      <c r="R44" s="76">
        <f aca="true" t="shared" si="11" ref="R44:R50">R43+1</f>
        <v>32</v>
      </c>
      <c r="S44" s="76" t="s">
        <v>70</v>
      </c>
      <c r="T44" s="76" t="s">
        <v>7</v>
      </c>
      <c r="U44" s="101">
        <v>31</v>
      </c>
      <c r="AB44" s="76">
        <f aca="true" t="shared" si="12" ref="AB44:AB50">AB43+1</f>
        <v>32</v>
      </c>
      <c r="AC44" s="76" t="s">
        <v>70</v>
      </c>
      <c r="AD44" s="76" t="s">
        <v>7</v>
      </c>
      <c r="AE44" s="101" t="s">
        <v>161</v>
      </c>
    </row>
    <row r="45" spans="2:31" ht="13.5" customHeight="1">
      <c r="B45" s="76">
        <f t="shared" si="9"/>
        <v>33</v>
      </c>
      <c r="C45" s="76" t="s">
        <v>163</v>
      </c>
      <c r="D45" s="76" t="s">
        <v>74</v>
      </c>
      <c r="E45" s="100" t="e">
        <f t="shared" si="0"/>
        <v>#DIV/0!</v>
      </c>
      <c r="H45" s="76">
        <f t="shared" si="10"/>
        <v>33</v>
      </c>
      <c r="I45" s="76" t="s">
        <v>163</v>
      </c>
      <c r="J45" s="76" t="s">
        <v>74</v>
      </c>
      <c r="K45" s="101" t="s">
        <v>161</v>
      </c>
      <c r="R45" s="76">
        <f t="shared" si="11"/>
        <v>33</v>
      </c>
      <c r="S45" s="76" t="s">
        <v>163</v>
      </c>
      <c r="T45" s="76" t="s">
        <v>74</v>
      </c>
      <c r="U45" s="101" t="s">
        <v>161</v>
      </c>
      <c r="AB45" s="76">
        <f t="shared" si="12"/>
        <v>33</v>
      </c>
      <c r="AC45" s="76" t="s">
        <v>163</v>
      </c>
      <c r="AD45" s="76" t="s">
        <v>74</v>
      </c>
      <c r="AE45" s="101" t="s">
        <v>161</v>
      </c>
    </row>
    <row r="46" spans="2:31" ht="15" customHeight="1">
      <c r="B46" s="76">
        <f t="shared" si="9"/>
        <v>34</v>
      </c>
      <c r="C46" s="76" t="s">
        <v>75</v>
      </c>
      <c r="D46" s="76" t="s">
        <v>74</v>
      </c>
      <c r="E46" s="100">
        <f t="shared" si="0"/>
        <v>7.16666666666667</v>
      </c>
      <c r="H46" s="76">
        <f t="shared" si="10"/>
        <v>34</v>
      </c>
      <c r="I46" s="76" t="s">
        <v>75</v>
      </c>
      <c r="J46" s="76" t="s">
        <v>74</v>
      </c>
      <c r="K46" s="101">
        <v>8</v>
      </c>
      <c r="R46" s="76">
        <f t="shared" si="11"/>
        <v>34</v>
      </c>
      <c r="S46" s="76" t="s">
        <v>75</v>
      </c>
      <c r="T46" s="76" t="s">
        <v>74</v>
      </c>
      <c r="U46" s="101">
        <v>7.5</v>
      </c>
      <c r="AB46" s="76">
        <f t="shared" si="12"/>
        <v>34</v>
      </c>
      <c r="AC46" s="76" t="s">
        <v>75</v>
      </c>
      <c r="AD46" s="76" t="s">
        <v>74</v>
      </c>
      <c r="AE46" s="101">
        <v>6</v>
      </c>
    </row>
    <row r="47" spans="2:31" ht="15" customHeight="1">
      <c r="B47" s="76">
        <f t="shared" si="9"/>
        <v>35</v>
      </c>
      <c r="C47" s="76" t="s">
        <v>164</v>
      </c>
      <c r="D47" s="76" t="s">
        <v>74</v>
      </c>
      <c r="E47" s="100" t="e">
        <f t="shared" si="0"/>
        <v>#DIV/0!</v>
      </c>
      <c r="H47" s="76">
        <f t="shared" si="10"/>
        <v>35</v>
      </c>
      <c r="I47" s="76" t="s">
        <v>164</v>
      </c>
      <c r="J47" s="76" t="s">
        <v>74</v>
      </c>
      <c r="K47" s="101" t="s">
        <v>161</v>
      </c>
      <c r="R47" s="76">
        <f t="shared" si="11"/>
        <v>35</v>
      </c>
      <c r="S47" s="76" t="s">
        <v>164</v>
      </c>
      <c r="T47" s="76" t="s">
        <v>74</v>
      </c>
      <c r="U47" s="101" t="s">
        <v>161</v>
      </c>
      <c r="AB47" s="76">
        <f t="shared" si="12"/>
        <v>35</v>
      </c>
      <c r="AC47" s="76" t="s">
        <v>164</v>
      </c>
      <c r="AD47" s="76" t="s">
        <v>74</v>
      </c>
      <c r="AE47" s="101" t="s">
        <v>161</v>
      </c>
    </row>
    <row r="48" spans="2:31" ht="15" customHeight="1">
      <c r="B48" s="76">
        <f t="shared" si="9"/>
        <v>36</v>
      </c>
      <c r="C48" s="76" t="s">
        <v>78</v>
      </c>
      <c r="D48" s="76" t="s">
        <v>74</v>
      </c>
      <c r="E48" s="100">
        <f t="shared" si="0"/>
        <v>9.95</v>
      </c>
      <c r="H48" s="76">
        <f t="shared" si="10"/>
        <v>36</v>
      </c>
      <c r="I48" s="76" t="s">
        <v>78</v>
      </c>
      <c r="J48" s="76" t="s">
        <v>74</v>
      </c>
      <c r="K48" s="101">
        <v>9.9</v>
      </c>
      <c r="R48" s="76">
        <f t="shared" si="11"/>
        <v>36</v>
      </c>
      <c r="S48" s="76" t="s">
        <v>78</v>
      </c>
      <c r="T48" s="76" t="s">
        <v>74</v>
      </c>
      <c r="U48" s="101" t="s">
        <v>161</v>
      </c>
      <c r="V48" s="5">
        <v>19.98</v>
      </c>
      <c r="AB48" s="76">
        <f t="shared" si="12"/>
        <v>36</v>
      </c>
      <c r="AC48" s="76" t="s">
        <v>78</v>
      </c>
      <c r="AD48" s="76" t="s">
        <v>74</v>
      </c>
      <c r="AE48" s="101">
        <v>10</v>
      </c>
    </row>
    <row r="49" spans="2:31" ht="15" customHeight="1">
      <c r="B49" s="76">
        <f t="shared" si="9"/>
        <v>37</v>
      </c>
      <c r="C49" s="76" t="s">
        <v>165</v>
      </c>
      <c r="D49" s="76" t="s">
        <v>7</v>
      </c>
      <c r="E49" s="100" t="e">
        <f t="shared" si="0"/>
        <v>#DIV/0!</v>
      </c>
      <c r="H49" s="76">
        <f t="shared" si="10"/>
        <v>37</v>
      </c>
      <c r="I49" s="76" t="s">
        <v>165</v>
      </c>
      <c r="J49" s="76" t="s">
        <v>7</v>
      </c>
      <c r="K49" s="101" t="s">
        <v>161</v>
      </c>
      <c r="R49" s="76">
        <f t="shared" si="11"/>
        <v>37</v>
      </c>
      <c r="S49" s="76" t="s">
        <v>165</v>
      </c>
      <c r="T49" s="76" t="s">
        <v>7</v>
      </c>
      <c r="U49" s="101" t="s">
        <v>161</v>
      </c>
      <c r="AB49" s="76">
        <f t="shared" si="12"/>
        <v>37</v>
      </c>
      <c r="AC49" s="76" t="s">
        <v>165</v>
      </c>
      <c r="AD49" s="76" t="s">
        <v>7</v>
      </c>
      <c r="AE49" s="101" t="s">
        <v>161</v>
      </c>
    </row>
    <row r="50" spans="2:31" ht="15" customHeight="1">
      <c r="B50" s="76">
        <f t="shared" si="9"/>
        <v>38</v>
      </c>
      <c r="C50" s="76" t="s">
        <v>82</v>
      </c>
      <c r="D50" s="76" t="s">
        <v>74</v>
      </c>
      <c r="E50" s="100">
        <f t="shared" si="0"/>
        <v>3.475</v>
      </c>
      <c r="H50" s="76">
        <f t="shared" si="10"/>
        <v>38</v>
      </c>
      <c r="I50" s="76" t="s">
        <v>82</v>
      </c>
      <c r="J50" s="76" t="s">
        <v>74</v>
      </c>
      <c r="K50" s="101" t="s">
        <v>161</v>
      </c>
      <c r="L50" s="5">
        <v>7.9</v>
      </c>
      <c r="R50" s="76">
        <f t="shared" si="11"/>
        <v>38</v>
      </c>
      <c r="S50" s="76" t="s">
        <v>82</v>
      </c>
      <c r="T50" s="76" t="s">
        <v>74</v>
      </c>
      <c r="U50" s="101">
        <v>2.95</v>
      </c>
      <c r="AB50" s="76">
        <f t="shared" si="12"/>
        <v>38</v>
      </c>
      <c r="AC50" s="76" t="s">
        <v>82</v>
      </c>
      <c r="AD50" s="76" t="s">
        <v>74</v>
      </c>
      <c r="AE50" s="101">
        <v>4</v>
      </c>
    </row>
    <row r="51" spans="2:31" ht="15" customHeight="1">
      <c r="B51" s="76">
        <v>39</v>
      </c>
      <c r="C51" s="76" t="s">
        <v>84</v>
      </c>
      <c r="D51" s="76" t="s">
        <v>7</v>
      </c>
      <c r="E51" s="100">
        <f t="shared" si="0"/>
        <v>12</v>
      </c>
      <c r="H51" s="76">
        <v>39</v>
      </c>
      <c r="I51" s="76" t="s">
        <v>84</v>
      </c>
      <c r="J51" s="76" t="s">
        <v>7</v>
      </c>
      <c r="K51" s="101" t="s">
        <v>161</v>
      </c>
      <c r="L51" s="5">
        <v>14.9</v>
      </c>
      <c r="R51" s="76">
        <v>39</v>
      </c>
      <c r="S51" s="76" t="s">
        <v>84</v>
      </c>
      <c r="T51" s="76" t="s">
        <v>7</v>
      </c>
      <c r="U51" s="101">
        <v>12</v>
      </c>
      <c r="AB51" s="76">
        <v>39</v>
      </c>
      <c r="AC51" s="76" t="s">
        <v>84</v>
      </c>
      <c r="AD51" s="76" t="s">
        <v>7</v>
      </c>
      <c r="AE51" s="101">
        <v>12</v>
      </c>
    </row>
    <row r="52" spans="2:32" ht="15" customHeight="1">
      <c r="B52" s="76">
        <v>40</v>
      </c>
      <c r="C52" s="76" t="s">
        <v>86</v>
      </c>
      <c r="D52" s="76" t="s">
        <v>7</v>
      </c>
      <c r="E52" s="100">
        <f t="shared" si="0"/>
        <v>2.195</v>
      </c>
      <c r="H52" s="76">
        <v>40</v>
      </c>
      <c r="I52" s="76" t="s">
        <v>86</v>
      </c>
      <c r="J52" s="76" t="s">
        <v>7</v>
      </c>
      <c r="K52" s="101">
        <v>1.9</v>
      </c>
      <c r="R52" s="76">
        <v>40</v>
      </c>
      <c r="S52" s="76" t="s">
        <v>86</v>
      </c>
      <c r="T52" s="76" t="s">
        <v>7</v>
      </c>
      <c r="U52" s="101">
        <v>2.49</v>
      </c>
      <c r="AB52" s="76">
        <v>40</v>
      </c>
      <c r="AC52" s="76" t="s">
        <v>86</v>
      </c>
      <c r="AD52" s="76" t="s">
        <v>7</v>
      </c>
      <c r="AE52" s="101" t="s">
        <v>161</v>
      </c>
      <c r="AF52" s="5">
        <v>4.5</v>
      </c>
    </row>
    <row r="53" spans="2:32" ht="13.5" customHeight="1">
      <c r="B53" s="76">
        <v>41</v>
      </c>
      <c r="C53" s="76" t="s">
        <v>88</v>
      </c>
      <c r="D53" s="76" t="s">
        <v>7</v>
      </c>
      <c r="E53" s="100">
        <f t="shared" si="0"/>
        <v>2.69</v>
      </c>
      <c r="H53" s="76">
        <v>41</v>
      </c>
      <c r="I53" s="76" t="s">
        <v>88</v>
      </c>
      <c r="J53" s="76" t="s">
        <v>7</v>
      </c>
      <c r="K53" s="101" t="s">
        <v>161</v>
      </c>
      <c r="L53" s="5">
        <v>3.9</v>
      </c>
      <c r="R53" s="76">
        <v>41</v>
      </c>
      <c r="S53" s="76" t="s">
        <v>88</v>
      </c>
      <c r="T53" s="76" t="s">
        <v>7</v>
      </c>
      <c r="U53" s="101">
        <v>2.69</v>
      </c>
      <c r="AB53" s="76">
        <v>41</v>
      </c>
      <c r="AC53" s="76" t="s">
        <v>88</v>
      </c>
      <c r="AD53" s="76" t="s">
        <v>7</v>
      </c>
      <c r="AE53" s="101" t="s">
        <v>161</v>
      </c>
      <c r="AF53" s="5">
        <v>4</v>
      </c>
    </row>
    <row r="54" spans="2:31" ht="15" customHeight="1">
      <c r="B54" s="76">
        <v>42</v>
      </c>
      <c r="C54" s="76" t="s">
        <v>90</v>
      </c>
      <c r="D54" s="76" t="s">
        <v>7</v>
      </c>
      <c r="E54" s="100">
        <f t="shared" si="0"/>
        <v>8.95</v>
      </c>
      <c r="H54" s="76">
        <v>42</v>
      </c>
      <c r="I54" s="76" t="s">
        <v>90</v>
      </c>
      <c r="J54" s="76" t="s">
        <v>7</v>
      </c>
      <c r="K54" s="101">
        <v>9.9</v>
      </c>
      <c r="R54" s="76">
        <v>42</v>
      </c>
      <c r="S54" s="76" t="s">
        <v>90</v>
      </c>
      <c r="T54" s="76" t="s">
        <v>7</v>
      </c>
      <c r="U54" s="101">
        <v>8</v>
      </c>
      <c r="AB54" s="76">
        <v>42</v>
      </c>
      <c r="AC54" s="76" t="s">
        <v>90</v>
      </c>
      <c r="AD54" s="76" t="s">
        <v>7</v>
      </c>
      <c r="AE54" s="101" t="s">
        <v>161</v>
      </c>
    </row>
    <row r="55" spans="2:31" ht="13.5" customHeight="1">
      <c r="B55" s="76">
        <v>43</v>
      </c>
      <c r="C55" s="76" t="s">
        <v>166</v>
      </c>
      <c r="D55" s="76" t="s">
        <v>7</v>
      </c>
      <c r="E55" s="100">
        <f t="shared" si="0"/>
        <v>10.6166666666667</v>
      </c>
      <c r="H55" s="76">
        <v>43</v>
      </c>
      <c r="I55" s="76" t="s">
        <v>166</v>
      </c>
      <c r="J55" s="76" t="s">
        <v>7</v>
      </c>
      <c r="K55" s="101">
        <v>9.9</v>
      </c>
      <c r="R55" s="76">
        <v>43</v>
      </c>
      <c r="S55" s="76" t="s">
        <v>166</v>
      </c>
      <c r="T55" s="76" t="s">
        <v>7</v>
      </c>
      <c r="U55" s="101">
        <v>6.95</v>
      </c>
      <c r="AB55" s="76">
        <v>43</v>
      </c>
      <c r="AC55" s="76" t="s">
        <v>166</v>
      </c>
      <c r="AD55" s="76" t="s">
        <v>7</v>
      </c>
      <c r="AE55" s="101">
        <v>15</v>
      </c>
    </row>
    <row r="56" spans="2:31" ht="13.5" customHeight="1">
      <c r="B56" s="76">
        <v>44</v>
      </c>
      <c r="C56" s="76" t="s">
        <v>94</v>
      </c>
      <c r="D56" s="76" t="s">
        <v>7</v>
      </c>
      <c r="E56" s="100" t="e">
        <f t="shared" si="0"/>
        <v>#DIV/0!</v>
      </c>
      <c r="H56" s="76">
        <v>44</v>
      </c>
      <c r="I56" s="76" t="s">
        <v>94</v>
      </c>
      <c r="J56" s="76" t="s">
        <v>7</v>
      </c>
      <c r="K56" s="101" t="s">
        <v>161</v>
      </c>
      <c r="R56" s="76">
        <v>44</v>
      </c>
      <c r="S56" s="76" t="s">
        <v>94</v>
      </c>
      <c r="T56" s="76" t="s">
        <v>7</v>
      </c>
      <c r="U56" s="101" t="s">
        <v>161</v>
      </c>
      <c r="AB56" s="76">
        <v>44</v>
      </c>
      <c r="AC56" s="76" t="s">
        <v>94</v>
      </c>
      <c r="AD56" s="76" t="s">
        <v>7</v>
      </c>
      <c r="AE56" s="101" t="s">
        <v>161</v>
      </c>
    </row>
    <row r="57" spans="2:31" ht="15" customHeight="1">
      <c r="B57" s="76">
        <v>45</v>
      </c>
      <c r="C57" s="76" t="s">
        <v>96</v>
      </c>
      <c r="D57" s="103" t="s">
        <v>7</v>
      </c>
      <c r="E57" s="100">
        <f t="shared" si="0"/>
        <v>7.79</v>
      </c>
      <c r="H57" s="76">
        <v>45</v>
      </c>
      <c r="I57" s="76" t="s">
        <v>96</v>
      </c>
      <c r="J57" s="103" t="s">
        <v>7</v>
      </c>
      <c r="K57" s="101" t="s">
        <v>161</v>
      </c>
      <c r="R57" s="76">
        <v>45</v>
      </c>
      <c r="S57" s="76" t="s">
        <v>96</v>
      </c>
      <c r="T57" s="103" t="s">
        <v>7</v>
      </c>
      <c r="U57" s="101">
        <v>7.79</v>
      </c>
      <c r="AB57" s="76">
        <v>45</v>
      </c>
      <c r="AC57" s="76" t="s">
        <v>96</v>
      </c>
      <c r="AD57" s="103" t="s">
        <v>7</v>
      </c>
      <c r="AE57" s="101" t="s">
        <v>161</v>
      </c>
    </row>
    <row r="58" spans="2:31" ht="13.5" customHeight="1">
      <c r="B58" s="76">
        <v>46</v>
      </c>
      <c r="C58" s="76" t="s">
        <v>167</v>
      </c>
      <c r="D58" s="103" t="s">
        <v>34</v>
      </c>
      <c r="E58" s="100">
        <f t="shared" si="0"/>
        <v>2.46</v>
      </c>
      <c r="H58" s="76">
        <v>46</v>
      </c>
      <c r="I58" s="76" t="s">
        <v>167</v>
      </c>
      <c r="J58" s="103" t="s">
        <v>34</v>
      </c>
      <c r="K58" s="101">
        <v>2.9</v>
      </c>
      <c r="R58" s="76">
        <v>46</v>
      </c>
      <c r="S58" s="76" t="s">
        <v>167</v>
      </c>
      <c r="T58" s="103" t="s">
        <v>34</v>
      </c>
      <c r="U58" s="101">
        <v>1.98</v>
      </c>
      <c r="AB58" s="76">
        <v>46</v>
      </c>
      <c r="AC58" s="76" t="s">
        <v>167</v>
      </c>
      <c r="AD58" s="103" t="s">
        <v>34</v>
      </c>
      <c r="AE58" s="101">
        <v>2.5</v>
      </c>
    </row>
  </sheetData>
  <sheetProtection selectLockedCells="1" selectUnlockedCells="1"/>
  <mergeCells count="42">
    <mergeCell ref="B5:B6"/>
    <mergeCell ref="C5:E6"/>
    <mergeCell ref="H5:I5"/>
    <mergeCell ref="J5:O5"/>
    <mergeCell ref="R5:S5"/>
    <mergeCell ref="T5:Y5"/>
    <mergeCell ref="AB5:AC5"/>
    <mergeCell ref="AD5:AI5"/>
    <mergeCell ref="H6:I6"/>
    <mergeCell ref="J6:O6"/>
    <mergeCell ref="R6:S6"/>
    <mergeCell ref="T6:Y6"/>
    <mergeCell ref="AB6:AC6"/>
    <mergeCell ref="AD6:AI6"/>
    <mergeCell ref="H7:I7"/>
    <mergeCell ref="J7:O7"/>
    <mergeCell ref="R7:S7"/>
    <mergeCell ref="T7:Y7"/>
    <mergeCell ref="AB7:AC7"/>
    <mergeCell ref="AD7:AI7"/>
    <mergeCell ref="H8:I8"/>
    <mergeCell ref="J8:O8"/>
    <mergeCell ref="R8:S8"/>
    <mergeCell ref="T8:Y8"/>
    <mergeCell ref="AB8:AC8"/>
    <mergeCell ref="AD8:AI8"/>
    <mergeCell ref="B9:E10"/>
    <mergeCell ref="H9:I9"/>
    <mergeCell ref="J9:O9"/>
    <mergeCell ref="R9:S9"/>
    <mergeCell ref="T9:Y9"/>
    <mergeCell ref="AB9:AC9"/>
    <mergeCell ref="AD9:AI9"/>
    <mergeCell ref="H10:I10"/>
    <mergeCell ref="J10:O10"/>
    <mergeCell ref="R10:S10"/>
    <mergeCell ref="T10:Y10"/>
    <mergeCell ref="AB10:AC10"/>
    <mergeCell ref="AD10:AI10"/>
    <mergeCell ref="M12:N12"/>
    <mergeCell ref="W12:X12"/>
    <mergeCell ref="AG12:AH12"/>
  </mergeCells>
  <printOptions/>
  <pageMargins left="0.5118055555555555" right="0.5118055555555555" top="0.7875" bottom="0.78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5:AI58"/>
  <sheetViews>
    <sheetView zoomScale="90" zoomScaleNormal="90" workbookViewId="0" topLeftCell="E31">
      <selection activeCell="U58" sqref="U58"/>
    </sheetView>
  </sheetViews>
  <sheetFormatPr defaultColWidth="9.140625" defaultRowHeight="15" customHeight="1"/>
  <cols>
    <col min="1" max="1" width="8.7109375" style="5" customWidth="1"/>
    <col min="2" max="2" width="10.421875" style="5" customWidth="1"/>
    <col min="3" max="3" width="32.140625" style="5" customWidth="1"/>
    <col min="4" max="4" width="8.7109375" style="5" customWidth="1"/>
    <col min="5" max="5" width="8.8515625" style="5" customWidth="1"/>
    <col min="6" max="8" width="8.7109375" style="5" customWidth="1"/>
    <col min="9" max="9" width="32.140625" style="5" customWidth="1"/>
    <col min="10" max="10" width="8.7109375" style="5" customWidth="1"/>
    <col min="11" max="11" width="11.140625" style="5" customWidth="1"/>
    <col min="12" max="18" width="8.7109375" style="5" customWidth="1"/>
    <col min="19" max="19" width="32.140625" style="5" customWidth="1"/>
    <col min="20" max="20" width="8.7109375" style="5" customWidth="1"/>
    <col min="21" max="21" width="9.7109375" style="5" customWidth="1"/>
    <col min="22" max="28" width="8.7109375" style="5" customWidth="1"/>
    <col min="29" max="29" width="32.140625" style="5" customWidth="1"/>
    <col min="30" max="30" width="8.7109375" style="5" customWidth="1"/>
    <col min="31" max="31" width="9.57421875" style="5" customWidth="1"/>
    <col min="32" max="34" width="8.7109375" style="5" customWidth="1"/>
    <col min="35" max="35" width="10.7109375" style="5" customWidth="1"/>
    <col min="36" max="16384" width="8.7109375" style="5" customWidth="1"/>
  </cols>
  <sheetData>
    <row r="5" spans="2:35" ht="13.5" customHeight="1">
      <c r="B5" s="89" t="s">
        <v>168</v>
      </c>
      <c r="C5" s="90" t="s">
        <v>197</v>
      </c>
      <c r="D5" s="90"/>
      <c r="E5" s="90"/>
      <c r="H5" s="92" t="s">
        <v>170</v>
      </c>
      <c r="I5" s="92"/>
      <c r="J5" s="93" t="s">
        <v>198</v>
      </c>
      <c r="K5" s="93"/>
      <c r="L5" s="93"/>
      <c r="M5" s="93"/>
      <c r="N5" s="93"/>
      <c r="O5" s="93"/>
      <c r="R5" s="92" t="s">
        <v>170</v>
      </c>
      <c r="S5" s="92"/>
      <c r="T5" s="93" t="s">
        <v>199</v>
      </c>
      <c r="U5" s="93"/>
      <c r="V5" s="93"/>
      <c r="W5" s="93"/>
      <c r="X5" s="93"/>
      <c r="Y5" s="93"/>
      <c r="AB5" s="92" t="s">
        <v>170</v>
      </c>
      <c r="AC5" s="92"/>
      <c r="AD5" s="93" t="s">
        <v>200</v>
      </c>
      <c r="AE5" s="93"/>
      <c r="AF5" s="93"/>
      <c r="AG5" s="93"/>
      <c r="AH5" s="93"/>
      <c r="AI5" s="93"/>
    </row>
    <row r="6" spans="2:35" ht="13.5" customHeight="1">
      <c r="B6" s="89"/>
      <c r="C6" s="90"/>
      <c r="D6" s="90"/>
      <c r="E6" s="90"/>
      <c r="H6" s="94" t="s">
        <v>174</v>
      </c>
      <c r="I6" s="94"/>
      <c r="J6" s="95" t="s">
        <v>201</v>
      </c>
      <c r="K6" s="95"/>
      <c r="L6" s="95"/>
      <c r="M6" s="95"/>
      <c r="N6" s="95"/>
      <c r="O6" s="95"/>
      <c r="R6" s="94" t="s">
        <v>174</v>
      </c>
      <c r="S6" s="94"/>
      <c r="T6" s="95" t="s">
        <v>202</v>
      </c>
      <c r="U6" s="95"/>
      <c r="V6" s="95"/>
      <c r="W6" s="95"/>
      <c r="X6" s="95"/>
      <c r="Y6" s="95"/>
      <c r="AB6" s="94" t="s">
        <v>174</v>
      </c>
      <c r="AC6" s="94"/>
      <c r="AD6" s="95" t="s">
        <v>203</v>
      </c>
      <c r="AE6" s="95"/>
      <c r="AF6" s="95"/>
      <c r="AG6" s="95"/>
      <c r="AH6" s="95"/>
      <c r="AI6" s="95"/>
    </row>
    <row r="7" spans="8:35" ht="13.5" customHeight="1">
      <c r="H7" s="94" t="s">
        <v>179</v>
      </c>
      <c r="I7" s="94"/>
      <c r="J7" s="95" t="s">
        <v>204</v>
      </c>
      <c r="K7" s="95"/>
      <c r="L7" s="95"/>
      <c r="M7" s="95"/>
      <c r="N7" s="95"/>
      <c r="O7" s="95"/>
      <c r="R7" s="94" t="s">
        <v>179</v>
      </c>
      <c r="S7" s="94"/>
      <c r="T7" s="95" t="s">
        <v>205</v>
      </c>
      <c r="U7" s="95"/>
      <c r="V7" s="95"/>
      <c r="W7" s="95"/>
      <c r="X7" s="95"/>
      <c r="Y7" s="95"/>
      <c r="AB7" s="94" t="s">
        <v>179</v>
      </c>
      <c r="AC7" s="94"/>
      <c r="AD7" s="95" t="s">
        <v>206</v>
      </c>
      <c r="AE7" s="95"/>
      <c r="AF7" s="95"/>
      <c r="AG7" s="95"/>
      <c r="AH7" s="95"/>
      <c r="AI7" s="95"/>
    </row>
    <row r="8" spans="8:35" ht="13.5" customHeight="1">
      <c r="H8" s="96" t="s">
        <v>183</v>
      </c>
      <c r="I8" s="96"/>
      <c r="J8" s="97" t="s">
        <v>207</v>
      </c>
      <c r="K8" s="97"/>
      <c r="L8" s="97"/>
      <c r="M8" s="97"/>
      <c r="N8" s="97"/>
      <c r="O8" s="97"/>
      <c r="R8" s="96" t="s">
        <v>183</v>
      </c>
      <c r="S8" s="96"/>
      <c r="T8" s="97" t="s">
        <v>208</v>
      </c>
      <c r="U8" s="97"/>
      <c r="V8" s="97"/>
      <c r="W8" s="97"/>
      <c r="X8" s="97"/>
      <c r="Y8" s="97"/>
      <c r="AB8" s="96" t="s">
        <v>183</v>
      </c>
      <c r="AC8" s="96"/>
      <c r="AD8" s="97" t="s">
        <v>209</v>
      </c>
      <c r="AE8" s="97"/>
      <c r="AF8" s="97"/>
      <c r="AG8" s="97"/>
      <c r="AH8" s="97"/>
      <c r="AI8" s="97"/>
    </row>
    <row r="9" spans="2:35" ht="15" customHeight="1">
      <c r="B9" s="98" t="s">
        <v>187</v>
      </c>
      <c r="C9" s="98"/>
      <c r="D9" s="98"/>
      <c r="E9" s="98"/>
      <c r="H9" s="99" t="s">
        <v>188</v>
      </c>
      <c r="I9" s="99"/>
      <c r="J9" s="99" t="s">
        <v>189</v>
      </c>
      <c r="K9" s="99"/>
      <c r="L9" s="99"/>
      <c r="M9" s="99"/>
      <c r="N9" s="99"/>
      <c r="O9" s="99"/>
      <c r="R9" s="99" t="s">
        <v>188</v>
      </c>
      <c r="S9" s="99"/>
      <c r="T9" s="99" t="s">
        <v>189</v>
      </c>
      <c r="U9" s="99"/>
      <c r="V9" s="99"/>
      <c r="W9" s="99"/>
      <c r="X9" s="99"/>
      <c r="Y9" s="99"/>
      <c r="AB9" s="99" t="s">
        <v>188</v>
      </c>
      <c r="AC9" s="99"/>
      <c r="AD9" s="99" t="s">
        <v>189</v>
      </c>
      <c r="AE9" s="99"/>
      <c r="AF9" s="99"/>
      <c r="AG9" s="99"/>
      <c r="AH9" s="99"/>
      <c r="AI9" s="99"/>
    </row>
    <row r="10" spans="2:35" ht="15.75" customHeight="1">
      <c r="B10" s="98"/>
      <c r="C10" s="98"/>
      <c r="D10" s="98"/>
      <c r="E10" s="98"/>
      <c r="H10" s="99" t="s">
        <v>190</v>
      </c>
      <c r="I10" s="99"/>
      <c r="J10" s="99" t="s">
        <v>210</v>
      </c>
      <c r="K10" s="99"/>
      <c r="L10" s="99"/>
      <c r="M10" s="99"/>
      <c r="N10" s="99"/>
      <c r="O10" s="99"/>
      <c r="R10" s="99" t="s">
        <v>190</v>
      </c>
      <c r="S10" s="99"/>
      <c r="T10" s="99" t="s">
        <v>211</v>
      </c>
      <c r="U10" s="99"/>
      <c r="V10" s="99"/>
      <c r="W10" s="99"/>
      <c r="X10" s="99"/>
      <c r="Y10" s="99"/>
      <c r="AB10" s="99" t="s">
        <v>190</v>
      </c>
      <c r="AC10" s="99"/>
      <c r="AD10" s="99" t="s">
        <v>212</v>
      </c>
      <c r="AE10" s="99"/>
      <c r="AF10" s="99"/>
      <c r="AG10" s="99"/>
      <c r="AH10" s="99"/>
      <c r="AI10" s="99"/>
    </row>
    <row r="11" spans="9:29" ht="14.25" customHeight="1">
      <c r="I11" s="40"/>
      <c r="S11" s="40"/>
      <c r="AC11" s="40"/>
    </row>
    <row r="12" spans="2:35" ht="15" customHeight="1">
      <c r="B12" s="76" t="s">
        <v>1</v>
      </c>
      <c r="C12" s="76" t="s">
        <v>136</v>
      </c>
      <c r="D12" s="76" t="s">
        <v>137</v>
      </c>
      <c r="E12" s="100" t="s">
        <v>194</v>
      </c>
      <c r="H12" s="76" t="s">
        <v>1</v>
      </c>
      <c r="I12" s="76" t="s">
        <v>136</v>
      </c>
      <c r="J12" s="76" t="s">
        <v>137</v>
      </c>
      <c r="K12" s="101" t="s">
        <v>194</v>
      </c>
      <c r="M12" s="76" t="s">
        <v>195</v>
      </c>
      <c r="N12" s="76"/>
      <c r="O12" s="102"/>
      <c r="R12" s="76" t="s">
        <v>1</v>
      </c>
      <c r="S12" s="76" t="s">
        <v>136</v>
      </c>
      <c r="T12" s="76" t="s">
        <v>137</v>
      </c>
      <c r="U12" s="101" t="s">
        <v>194</v>
      </c>
      <c r="W12" s="76" t="s">
        <v>195</v>
      </c>
      <c r="X12" s="76"/>
      <c r="Y12" s="102"/>
      <c r="AB12" s="76" t="s">
        <v>1</v>
      </c>
      <c r="AC12" s="76" t="s">
        <v>136</v>
      </c>
      <c r="AD12" s="76" t="s">
        <v>137</v>
      </c>
      <c r="AE12" s="101" t="s">
        <v>194</v>
      </c>
      <c r="AG12" s="76" t="s">
        <v>195</v>
      </c>
      <c r="AH12" s="76"/>
      <c r="AI12" s="102"/>
    </row>
    <row r="13" spans="2:31" ht="15" customHeight="1">
      <c r="B13" s="104">
        <v>1</v>
      </c>
      <c r="C13" s="76" t="s">
        <v>5</v>
      </c>
      <c r="D13" s="105" t="s">
        <v>7</v>
      </c>
      <c r="E13" s="100" t="e">
        <f aca="true" t="shared" si="0" ref="E13:E58">AVERAGE($K13,$U13,$AE13)</f>
        <v>#DIV/0!</v>
      </c>
      <c r="H13" s="76">
        <v>1</v>
      </c>
      <c r="I13" s="76" t="s">
        <v>5</v>
      </c>
      <c r="J13" s="76" t="s">
        <v>7</v>
      </c>
      <c r="K13" s="101" t="s">
        <v>161</v>
      </c>
      <c r="R13" s="76">
        <v>1</v>
      </c>
      <c r="S13" s="76" t="s">
        <v>5</v>
      </c>
      <c r="T13" s="76" t="s">
        <v>7</v>
      </c>
      <c r="U13" s="101" t="s">
        <v>161</v>
      </c>
      <c r="AB13" s="76">
        <v>1</v>
      </c>
      <c r="AC13" s="76" t="s">
        <v>5</v>
      </c>
      <c r="AD13" s="76" t="s">
        <v>7</v>
      </c>
      <c r="AE13" s="101" t="s">
        <v>161</v>
      </c>
    </row>
    <row r="14" spans="2:31" ht="15" customHeight="1">
      <c r="B14" s="76">
        <f aca="true" t="shared" si="1" ref="B14:B17">B13+1</f>
        <v>2</v>
      </c>
      <c r="C14" s="106" t="s">
        <v>8</v>
      </c>
      <c r="D14" s="76" t="s">
        <v>7</v>
      </c>
      <c r="E14" s="100">
        <f t="shared" si="0"/>
        <v>2.41333333333333</v>
      </c>
      <c r="H14" s="76">
        <f aca="true" t="shared" si="2" ref="H14:H17">H13+1</f>
        <v>2</v>
      </c>
      <c r="I14" s="76" t="s">
        <v>8</v>
      </c>
      <c r="J14" s="76" t="s">
        <v>7</v>
      </c>
      <c r="K14" s="101">
        <v>2.8</v>
      </c>
      <c r="R14" s="76">
        <f aca="true" t="shared" si="3" ref="R14:R17">R13+1</f>
        <v>2</v>
      </c>
      <c r="S14" s="76" t="s">
        <v>8</v>
      </c>
      <c r="T14" s="76" t="s">
        <v>7</v>
      </c>
      <c r="U14" s="101">
        <v>1.99</v>
      </c>
      <c r="AB14" s="76">
        <f aca="true" t="shared" si="4" ref="AB14:AB17">AB13+1</f>
        <v>2</v>
      </c>
      <c r="AC14" s="76" t="s">
        <v>8</v>
      </c>
      <c r="AD14" s="76" t="s">
        <v>7</v>
      </c>
      <c r="AE14" s="101">
        <v>2.45</v>
      </c>
    </row>
    <row r="15" spans="2:31" ht="14.25" customHeight="1">
      <c r="B15" s="76">
        <f t="shared" si="1"/>
        <v>3</v>
      </c>
      <c r="C15" s="76" t="s">
        <v>10</v>
      </c>
      <c r="D15" s="76" t="s">
        <v>7</v>
      </c>
      <c r="E15" s="100">
        <f t="shared" si="0"/>
        <v>3.25</v>
      </c>
      <c r="H15" s="76">
        <f t="shared" si="2"/>
        <v>3</v>
      </c>
      <c r="I15" s="76" t="s">
        <v>10</v>
      </c>
      <c r="J15" s="76" t="s">
        <v>7</v>
      </c>
      <c r="K15" s="101">
        <v>3.5</v>
      </c>
      <c r="R15" s="76">
        <f t="shared" si="3"/>
        <v>3</v>
      </c>
      <c r="S15" s="76" t="s">
        <v>10</v>
      </c>
      <c r="T15" s="76" t="s">
        <v>7</v>
      </c>
      <c r="U15" s="101">
        <v>2.5</v>
      </c>
      <c r="AB15" s="76">
        <f t="shared" si="4"/>
        <v>3</v>
      </c>
      <c r="AC15" s="76" t="s">
        <v>10</v>
      </c>
      <c r="AD15" s="76" t="s">
        <v>7</v>
      </c>
      <c r="AE15" s="101">
        <v>3.75</v>
      </c>
    </row>
    <row r="16" spans="2:31" ht="14.25" customHeight="1">
      <c r="B16" s="76">
        <f t="shared" si="1"/>
        <v>4</v>
      </c>
      <c r="C16" s="76" t="s">
        <v>13</v>
      </c>
      <c r="D16" s="76" t="s">
        <v>12</v>
      </c>
      <c r="E16" s="100">
        <f t="shared" si="0"/>
        <v>1.46</v>
      </c>
      <c r="H16" s="76">
        <f t="shared" si="2"/>
        <v>4</v>
      </c>
      <c r="I16" s="76" t="s">
        <v>13</v>
      </c>
      <c r="J16" s="76" t="s">
        <v>12</v>
      </c>
      <c r="K16" s="101">
        <v>1.3</v>
      </c>
      <c r="R16" s="76">
        <f t="shared" si="3"/>
        <v>4</v>
      </c>
      <c r="S16" s="76" t="s">
        <v>13</v>
      </c>
      <c r="T16" s="76" t="s">
        <v>12</v>
      </c>
      <c r="U16" s="101">
        <v>1.58</v>
      </c>
      <c r="AB16" s="76">
        <f t="shared" si="4"/>
        <v>4</v>
      </c>
      <c r="AC16" s="76" t="s">
        <v>13</v>
      </c>
      <c r="AD16" s="76" t="s">
        <v>12</v>
      </c>
      <c r="AE16" s="101">
        <v>1.5</v>
      </c>
    </row>
    <row r="17" spans="2:31" ht="14.25" customHeight="1">
      <c r="B17" s="76">
        <f t="shared" si="1"/>
        <v>5</v>
      </c>
      <c r="C17" s="76" t="s">
        <v>15</v>
      </c>
      <c r="D17" s="76" t="s">
        <v>7</v>
      </c>
      <c r="E17" s="100">
        <f t="shared" si="0"/>
        <v>24.5933333333333</v>
      </c>
      <c r="H17" s="76">
        <f t="shared" si="2"/>
        <v>5</v>
      </c>
      <c r="I17" s="76" t="s">
        <v>15</v>
      </c>
      <c r="J17" s="76" t="s">
        <v>7</v>
      </c>
      <c r="K17" s="101">
        <v>24</v>
      </c>
      <c r="R17" s="76">
        <f t="shared" si="3"/>
        <v>5</v>
      </c>
      <c r="S17" s="76" t="s">
        <v>15</v>
      </c>
      <c r="T17" s="76" t="s">
        <v>7</v>
      </c>
      <c r="U17" s="101">
        <v>24.88</v>
      </c>
      <c r="AB17" s="76">
        <f t="shared" si="4"/>
        <v>5</v>
      </c>
      <c r="AC17" s="76" t="s">
        <v>15</v>
      </c>
      <c r="AD17" s="76" t="s">
        <v>7</v>
      </c>
      <c r="AE17" s="101">
        <v>24.9</v>
      </c>
    </row>
    <row r="18" spans="2:31" ht="14.25" customHeight="1">
      <c r="B18" s="76">
        <v>6</v>
      </c>
      <c r="C18" s="76" t="s">
        <v>17</v>
      </c>
      <c r="D18" s="76" t="s">
        <v>7</v>
      </c>
      <c r="E18" s="100">
        <f t="shared" si="0"/>
        <v>21.1</v>
      </c>
      <c r="H18" s="76">
        <v>6</v>
      </c>
      <c r="I18" s="76" t="s">
        <v>17</v>
      </c>
      <c r="J18" s="76" t="s">
        <v>7</v>
      </c>
      <c r="K18" s="101" t="s">
        <v>161</v>
      </c>
      <c r="R18" s="76">
        <v>6</v>
      </c>
      <c r="S18" s="76" t="s">
        <v>17</v>
      </c>
      <c r="T18" s="76" t="s">
        <v>7</v>
      </c>
      <c r="U18" s="101">
        <v>20.95</v>
      </c>
      <c r="AB18" s="76">
        <v>6</v>
      </c>
      <c r="AC18" s="76" t="s">
        <v>17</v>
      </c>
      <c r="AD18" s="76" t="s">
        <v>7</v>
      </c>
      <c r="AE18" s="101">
        <v>21.25</v>
      </c>
    </row>
    <row r="19" spans="2:31" ht="14.25" customHeight="1">
      <c r="B19" s="76">
        <v>7</v>
      </c>
      <c r="C19" s="76" t="s">
        <v>19</v>
      </c>
      <c r="D19" s="76" t="s">
        <v>7</v>
      </c>
      <c r="E19" s="100">
        <f t="shared" si="0"/>
        <v>2.9</v>
      </c>
      <c r="H19" s="76">
        <v>7</v>
      </c>
      <c r="I19" s="76" t="s">
        <v>19</v>
      </c>
      <c r="J19" s="76" t="s">
        <v>7</v>
      </c>
      <c r="K19" s="101">
        <v>3</v>
      </c>
      <c r="R19" s="76">
        <v>7</v>
      </c>
      <c r="S19" s="76" t="s">
        <v>19</v>
      </c>
      <c r="T19" s="76" t="s">
        <v>7</v>
      </c>
      <c r="U19" s="101">
        <v>2.8</v>
      </c>
      <c r="AB19" s="76">
        <v>7</v>
      </c>
      <c r="AC19" s="76" t="s">
        <v>19</v>
      </c>
      <c r="AD19" s="76" t="s">
        <v>7</v>
      </c>
      <c r="AE19" s="101" t="s">
        <v>161</v>
      </c>
    </row>
    <row r="20" spans="2:31" ht="14.25" customHeight="1">
      <c r="B20" s="76">
        <f aca="true" t="shared" si="5" ref="B20:B41">B19+1</f>
        <v>8</v>
      </c>
      <c r="C20" s="76" t="s">
        <v>158</v>
      </c>
      <c r="D20" s="76" t="s">
        <v>7</v>
      </c>
      <c r="E20" s="100" t="e">
        <f t="shared" si="0"/>
        <v>#DIV/0!</v>
      </c>
      <c r="H20" s="76">
        <f aca="true" t="shared" si="6" ref="H20:H41">H19+1</f>
        <v>8</v>
      </c>
      <c r="I20" s="76" t="s">
        <v>158</v>
      </c>
      <c r="J20" s="76" t="s">
        <v>7</v>
      </c>
      <c r="K20" s="101" t="s">
        <v>161</v>
      </c>
      <c r="R20" s="76">
        <f aca="true" t="shared" si="7" ref="R20:R41">R19+1</f>
        <v>8</v>
      </c>
      <c r="S20" s="76" t="s">
        <v>158</v>
      </c>
      <c r="T20" s="76" t="s">
        <v>7</v>
      </c>
      <c r="U20" s="101" t="s">
        <v>161</v>
      </c>
      <c r="AB20" s="76">
        <f aca="true" t="shared" si="8" ref="AB20:AB41">AB19+1</f>
        <v>8</v>
      </c>
      <c r="AC20" s="76" t="s">
        <v>158</v>
      </c>
      <c r="AD20" s="76" t="s">
        <v>7</v>
      </c>
      <c r="AE20" s="101" t="s">
        <v>161</v>
      </c>
    </row>
    <row r="21" spans="2:31" ht="14.25" customHeight="1">
      <c r="B21" s="76">
        <f t="shared" si="5"/>
        <v>9</v>
      </c>
      <c r="C21" s="76" t="s">
        <v>22</v>
      </c>
      <c r="D21" s="76" t="s">
        <v>7</v>
      </c>
      <c r="E21" s="100">
        <f t="shared" si="0"/>
        <v>3.78333333333333</v>
      </c>
      <c r="H21" s="76">
        <f t="shared" si="6"/>
        <v>9</v>
      </c>
      <c r="I21" s="76" t="s">
        <v>22</v>
      </c>
      <c r="J21" s="76" t="s">
        <v>7</v>
      </c>
      <c r="K21" s="101">
        <v>4.5</v>
      </c>
      <c r="R21" s="76">
        <f t="shared" si="7"/>
        <v>9</v>
      </c>
      <c r="S21" s="76" t="s">
        <v>22</v>
      </c>
      <c r="T21" s="76" t="s">
        <v>7</v>
      </c>
      <c r="U21" s="101">
        <v>3.5</v>
      </c>
      <c r="AB21" s="76">
        <f t="shared" si="8"/>
        <v>9</v>
      </c>
      <c r="AC21" s="76" t="s">
        <v>22</v>
      </c>
      <c r="AD21" s="76" t="s">
        <v>7</v>
      </c>
      <c r="AE21" s="101">
        <v>3.35</v>
      </c>
    </row>
    <row r="22" spans="2:31" ht="14.25" customHeight="1">
      <c r="B22" s="76">
        <f t="shared" si="5"/>
        <v>10</v>
      </c>
      <c r="C22" s="76" t="s">
        <v>24</v>
      </c>
      <c r="D22" s="76" t="s">
        <v>7</v>
      </c>
      <c r="E22" s="100">
        <f t="shared" si="0"/>
        <v>2.88</v>
      </c>
      <c r="H22" s="76">
        <f t="shared" si="6"/>
        <v>10</v>
      </c>
      <c r="I22" s="76" t="s">
        <v>24</v>
      </c>
      <c r="J22" s="76" t="s">
        <v>7</v>
      </c>
      <c r="K22" s="101">
        <v>3</v>
      </c>
      <c r="R22" s="76">
        <f t="shared" si="7"/>
        <v>10</v>
      </c>
      <c r="S22" s="76" t="s">
        <v>24</v>
      </c>
      <c r="T22" s="76" t="s">
        <v>7</v>
      </c>
      <c r="U22" s="101">
        <v>2.99</v>
      </c>
      <c r="AB22" s="76">
        <f t="shared" si="8"/>
        <v>10</v>
      </c>
      <c r="AC22" s="76" t="s">
        <v>24</v>
      </c>
      <c r="AD22" s="76" t="s">
        <v>7</v>
      </c>
      <c r="AE22" s="101">
        <v>2.65</v>
      </c>
    </row>
    <row r="23" spans="2:31" ht="14.25" customHeight="1">
      <c r="B23" s="76">
        <f t="shared" si="5"/>
        <v>11</v>
      </c>
      <c r="C23" s="76" t="s">
        <v>26</v>
      </c>
      <c r="D23" s="76" t="s">
        <v>7</v>
      </c>
      <c r="E23" s="100">
        <f t="shared" si="0"/>
        <v>4.14666666666667</v>
      </c>
      <c r="H23" s="76">
        <f t="shared" si="6"/>
        <v>11</v>
      </c>
      <c r="I23" s="76" t="s">
        <v>26</v>
      </c>
      <c r="J23" s="76" t="s">
        <v>7</v>
      </c>
      <c r="K23" s="101">
        <v>3</v>
      </c>
      <c r="R23" s="76">
        <f t="shared" si="7"/>
        <v>11</v>
      </c>
      <c r="S23" s="76" t="s">
        <v>26</v>
      </c>
      <c r="T23" s="76" t="s">
        <v>7</v>
      </c>
      <c r="U23" s="101">
        <v>5.99</v>
      </c>
      <c r="AB23" s="76">
        <f t="shared" si="8"/>
        <v>11</v>
      </c>
      <c r="AC23" s="76" t="s">
        <v>26</v>
      </c>
      <c r="AD23" s="76" t="s">
        <v>7</v>
      </c>
      <c r="AE23" s="101">
        <v>3.45</v>
      </c>
    </row>
    <row r="24" spans="2:31" ht="14.25" customHeight="1">
      <c r="B24" s="76">
        <f t="shared" si="5"/>
        <v>12</v>
      </c>
      <c r="C24" s="76" t="s">
        <v>28</v>
      </c>
      <c r="D24" s="76" t="s">
        <v>7</v>
      </c>
      <c r="E24" s="100">
        <f t="shared" si="0"/>
        <v>2.94666666666667</v>
      </c>
      <c r="H24" s="76">
        <f t="shared" si="6"/>
        <v>12</v>
      </c>
      <c r="I24" s="76" t="s">
        <v>28</v>
      </c>
      <c r="J24" s="76" t="s">
        <v>7</v>
      </c>
      <c r="K24" s="101">
        <v>3</v>
      </c>
      <c r="R24" s="76">
        <f t="shared" si="7"/>
        <v>12</v>
      </c>
      <c r="S24" s="76" t="s">
        <v>28</v>
      </c>
      <c r="T24" s="76" t="s">
        <v>7</v>
      </c>
      <c r="U24" s="101">
        <v>2.49</v>
      </c>
      <c r="AB24" s="76">
        <f t="shared" si="8"/>
        <v>12</v>
      </c>
      <c r="AC24" s="76" t="s">
        <v>28</v>
      </c>
      <c r="AD24" s="76" t="s">
        <v>7</v>
      </c>
      <c r="AE24" s="101">
        <v>3.35</v>
      </c>
    </row>
    <row r="25" spans="2:31" ht="15" customHeight="1">
      <c r="B25" s="76">
        <f t="shared" si="5"/>
        <v>13</v>
      </c>
      <c r="C25" s="76" t="s">
        <v>30</v>
      </c>
      <c r="D25" s="76" t="s">
        <v>7</v>
      </c>
      <c r="E25" s="100">
        <f t="shared" si="0"/>
        <v>26.285</v>
      </c>
      <c r="H25" s="76">
        <f t="shared" si="6"/>
        <v>13</v>
      </c>
      <c r="I25" s="76" t="s">
        <v>30</v>
      </c>
      <c r="J25" s="76" t="s">
        <v>7</v>
      </c>
      <c r="K25" s="101" t="s">
        <v>161</v>
      </c>
      <c r="R25" s="76">
        <f t="shared" si="7"/>
        <v>13</v>
      </c>
      <c r="S25" s="76" t="s">
        <v>30</v>
      </c>
      <c r="T25" s="76" t="s">
        <v>7</v>
      </c>
      <c r="U25" s="101">
        <v>24.5</v>
      </c>
      <c r="AB25" s="76">
        <f t="shared" si="8"/>
        <v>13</v>
      </c>
      <c r="AC25" s="76" t="s">
        <v>30</v>
      </c>
      <c r="AD25" s="76" t="s">
        <v>7</v>
      </c>
      <c r="AE25" s="101">
        <v>28.07</v>
      </c>
    </row>
    <row r="26" spans="2:31" ht="15" customHeight="1">
      <c r="B26" s="76">
        <f t="shared" si="5"/>
        <v>14</v>
      </c>
      <c r="C26" s="76" t="s">
        <v>32</v>
      </c>
      <c r="D26" s="76" t="s">
        <v>7</v>
      </c>
      <c r="E26" s="100">
        <f t="shared" si="0"/>
        <v>18.67</v>
      </c>
      <c r="H26" s="76">
        <f t="shared" si="6"/>
        <v>14</v>
      </c>
      <c r="I26" s="76" t="s">
        <v>32</v>
      </c>
      <c r="J26" s="76" t="s">
        <v>7</v>
      </c>
      <c r="K26" s="101" t="s">
        <v>161</v>
      </c>
      <c r="R26" s="76">
        <f t="shared" si="7"/>
        <v>14</v>
      </c>
      <c r="S26" s="76" t="s">
        <v>32</v>
      </c>
      <c r="T26" s="76" t="s">
        <v>7</v>
      </c>
      <c r="U26" s="101">
        <v>20.63</v>
      </c>
      <c r="AB26" s="76">
        <f t="shared" si="8"/>
        <v>14</v>
      </c>
      <c r="AC26" s="76" t="s">
        <v>32</v>
      </c>
      <c r="AD26" s="76" t="s">
        <v>7</v>
      </c>
      <c r="AE26" s="101">
        <v>16.71</v>
      </c>
    </row>
    <row r="27" spans="2:31" ht="15" customHeight="1">
      <c r="B27" s="76">
        <f t="shared" si="5"/>
        <v>15</v>
      </c>
      <c r="C27" s="76" t="s">
        <v>35</v>
      </c>
      <c r="D27" s="76" t="s">
        <v>34</v>
      </c>
      <c r="E27" s="100">
        <f t="shared" si="0"/>
        <v>3</v>
      </c>
      <c r="H27" s="76">
        <f t="shared" si="6"/>
        <v>15</v>
      </c>
      <c r="I27" s="76" t="s">
        <v>35</v>
      </c>
      <c r="J27" s="76" t="s">
        <v>34</v>
      </c>
      <c r="K27" s="101">
        <v>3</v>
      </c>
      <c r="R27" s="76">
        <f t="shared" si="7"/>
        <v>15</v>
      </c>
      <c r="S27" s="76" t="s">
        <v>35</v>
      </c>
      <c r="T27" s="76" t="s">
        <v>34</v>
      </c>
      <c r="U27" s="101">
        <v>3</v>
      </c>
      <c r="AB27" s="76">
        <f t="shared" si="8"/>
        <v>15</v>
      </c>
      <c r="AC27" s="76" t="s">
        <v>35</v>
      </c>
      <c r="AD27" s="76" t="s">
        <v>34</v>
      </c>
      <c r="AE27" s="101" t="s">
        <v>161</v>
      </c>
    </row>
    <row r="28" spans="2:31" ht="15" customHeight="1">
      <c r="B28" s="76">
        <f t="shared" si="5"/>
        <v>16</v>
      </c>
      <c r="C28" s="76" t="s">
        <v>37</v>
      </c>
      <c r="D28" s="76" t="s">
        <v>7</v>
      </c>
      <c r="E28" s="100">
        <f t="shared" si="0"/>
        <v>2.81333333333333</v>
      </c>
      <c r="H28" s="76">
        <f t="shared" si="6"/>
        <v>16</v>
      </c>
      <c r="I28" s="76" t="s">
        <v>37</v>
      </c>
      <c r="J28" s="76" t="s">
        <v>7</v>
      </c>
      <c r="K28" s="101">
        <v>3.5</v>
      </c>
      <c r="R28" s="76">
        <f t="shared" si="7"/>
        <v>16</v>
      </c>
      <c r="S28" s="76" t="s">
        <v>37</v>
      </c>
      <c r="T28" s="76" t="s">
        <v>7</v>
      </c>
      <c r="U28" s="101">
        <v>1.99</v>
      </c>
      <c r="AB28" s="76">
        <f t="shared" si="8"/>
        <v>16</v>
      </c>
      <c r="AC28" s="76" t="s">
        <v>37</v>
      </c>
      <c r="AD28" s="76" t="s">
        <v>7</v>
      </c>
      <c r="AE28" s="101">
        <v>2.95</v>
      </c>
    </row>
    <row r="29" spans="2:31" ht="15" customHeight="1">
      <c r="B29" s="76">
        <f t="shared" si="5"/>
        <v>17</v>
      </c>
      <c r="C29" s="76" t="s">
        <v>39</v>
      </c>
      <c r="D29" s="76" t="s">
        <v>7</v>
      </c>
      <c r="E29" s="100">
        <f t="shared" si="0"/>
        <v>2.86666666666667</v>
      </c>
      <c r="H29" s="76">
        <f t="shared" si="6"/>
        <v>17</v>
      </c>
      <c r="I29" s="76" t="s">
        <v>39</v>
      </c>
      <c r="J29" s="76" t="s">
        <v>7</v>
      </c>
      <c r="K29" s="101">
        <v>3</v>
      </c>
      <c r="R29" s="76">
        <f t="shared" si="7"/>
        <v>17</v>
      </c>
      <c r="S29" s="76" t="s">
        <v>39</v>
      </c>
      <c r="T29" s="76" t="s">
        <v>7</v>
      </c>
      <c r="U29" s="101">
        <v>2.65</v>
      </c>
      <c r="AB29" s="76">
        <f t="shared" si="8"/>
        <v>17</v>
      </c>
      <c r="AC29" s="76" t="s">
        <v>39</v>
      </c>
      <c r="AD29" s="76" t="s">
        <v>7</v>
      </c>
      <c r="AE29" s="101">
        <v>2.95</v>
      </c>
    </row>
    <row r="30" spans="2:31" ht="15" customHeight="1">
      <c r="B30" s="76">
        <f t="shared" si="5"/>
        <v>18</v>
      </c>
      <c r="C30" s="76" t="s">
        <v>41</v>
      </c>
      <c r="D30" s="76" t="s">
        <v>7</v>
      </c>
      <c r="E30" s="100">
        <f t="shared" si="0"/>
        <v>3.11333333333333</v>
      </c>
      <c r="H30" s="76">
        <f t="shared" si="6"/>
        <v>18</v>
      </c>
      <c r="I30" s="76" t="s">
        <v>41</v>
      </c>
      <c r="J30" s="76" t="s">
        <v>7</v>
      </c>
      <c r="K30" s="101">
        <v>3</v>
      </c>
      <c r="R30" s="76">
        <f t="shared" si="7"/>
        <v>18</v>
      </c>
      <c r="S30" s="76" t="s">
        <v>41</v>
      </c>
      <c r="T30" s="76" t="s">
        <v>7</v>
      </c>
      <c r="U30" s="101">
        <v>2.99</v>
      </c>
      <c r="AB30" s="76">
        <f t="shared" si="8"/>
        <v>18</v>
      </c>
      <c r="AC30" s="76" t="s">
        <v>41</v>
      </c>
      <c r="AD30" s="76" t="s">
        <v>7</v>
      </c>
      <c r="AE30" s="101">
        <v>3.35</v>
      </c>
    </row>
    <row r="31" spans="2:31" ht="15" customHeight="1">
      <c r="B31" s="76">
        <f t="shared" si="5"/>
        <v>19</v>
      </c>
      <c r="C31" s="76" t="s">
        <v>159</v>
      </c>
      <c r="D31" s="76" t="s">
        <v>7</v>
      </c>
      <c r="E31" s="100" t="e">
        <f t="shared" si="0"/>
        <v>#DIV/0!</v>
      </c>
      <c r="H31" s="76">
        <f t="shared" si="6"/>
        <v>19</v>
      </c>
      <c r="I31" s="76" t="s">
        <v>159</v>
      </c>
      <c r="J31" s="76" t="s">
        <v>7</v>
      </c>
      <c r="K31" s="101" t="s">
        <v>161</v>
      </c>
      <c r="R31" s="76">
        <f t="shared" si="7"/>
        <v>19</v>
      </c>
      <c r="S31" s="76" t="s">
        <v>159</v>
      </c>
      <c r="T31" s="76" t="s">
        <v>7</v>
      </c>
      <c r="U31" s="101" t="s">
        <v>161</v>
      </c>
      <c r="AB31" s="76">
        <f t="shared" si="8"/>
        <v>19</v>
      </c>
      <c r="AC31" s="76" t="s">
        <v>159</v>
      </c>
      <c r="AD31" s="76" t="s">
        <v>7</v>
      </c>
      <c r="AE31" s="101" t="s">
        <v>161</v>
      </c>
    </row>
    <row r="32" spans="2:31" ht="15" customHeight="1">
      <c r="B32" s="76">
        <f t="shared" si="5"/>
        <v>20</v>
      </c>
      <c r="C32" s="76" t="s">
        <v>45</v>
      </c>
      <c r="D32" s="76" t="s">
        <v>7</v>
      </c>
      <c r="E32" s="100">
        <f t="shared" si="0"/>
        <v>1.7000000000000002</v>
      </c>
      <c r="H32" s="76">
        <f t="shared" si="6"/>
        <v>20</v>
      </c>
      <c r="I32" s="76" t="s">
        <v>45</v>
      </c>
      <c r="J32" s="76" t="s">
        <v>34</v>
      </c>
      <c r="K32" s="101">
        <v>1.5</v>
      </c>
      <c r="R32" s="76">
        <f t="shared" si="7"/>
        <v>20</v>
      </c>
      <c r="S32" s="76" t="s">
        <v>45</v>
      </c>
      <c r="T32" s="76" t="s">
        <v>7</v>
      </c>
      <c r="U32" s="101">
        <v>1.9</v>
      </c>
      <c r="AB32" s="76">
        <f t="shared" si="8"/>
        <v>20</v>
      </c>
      <c r="AC32" s="76" t="s">
        <v>45</v>
      </c>
      <c r="AD32" s="76" t="s">
        <v>7</v>
      </c>
      <c r="AE32" s="101" t="s">
        <v>161</v>
      </c>
    </row>
    <row r="33" spans="2:31" ht="15" customHeight="1">
      <c r="B33" s="76">
        <f t="shared" si="5"/>
        <v>21</v>
      </c>
      <c r="C33" s="76" t="s">
        <v>47</v>
      </c>
      <c r="D33" s="76" t="s">
        <v>7</v>
      </c>
      <c r="E33" s="100">
        <f t="shared" si="0"/>
        <v>22.735</v>
      </c>
      <c r="H33" s="76">
        <f t="shared" si="6"/>
        <v>21</v>
      </c>
      <c r="I33" s="76" t="s">
        <v>47</v>
      </c>
      <c r="J33" s="76" t="s">
        <v>7</v>
      </c>
      <c r="K33" s="101" t="s">
        <v>161</v>
      </c>
      <c r="R33" s="76">
        <f t="shared" si="7"/>
        <v>21</v>
      </c>
      <c r="S33" s="76" t="s">
        <v>47</v>
      </c>
      <c r="T33" s="76" t="s">
        <v>7</v>
      </c>
      <c r="U33" s="101">
        <v>24.97</v>
      </c>
      <c r="AB33" s="76">
        <f t="shared" si="8"/>
        <v>21</v>
      </c>
      <c r="AC33" s="76" t="s">
        <v>47</v>
      </c>
      <c r="AD33" s="76" t="s">
        <v>7</v>
      </c>
      <c r="AE33" s="101">
        <v>20.5</v>
      </c>
    </row>
    <row r="34" spans="2:31" ht="15" customHeight="1">
      <c r="B34" s="76">
        <f t="shared" si="5"/>
        <v>22</v>
      </c>
      <c r="C34" s="76" t="s">
        <v>49</v>
      </c>
      <c r="D34" s="76" t="s">
        <v>7</v>
      </c>
      <c r="E34" s="100">
        <f t="shared" si="0"/>
        <v>5.34</v>
      </c>
      <c r="H34" s="76">
        <f t="shared" si="6"/>
        <v>22</v>
      </c>
      <c r="I34" s="76" t="s">
        <v>49</v>
      </c>
      <c r="J34" s="76" t="s">
        <v>7</v>
      </c>
      <c r="K34" s="101" t="s">
        <v>161</v>
      </c>
      <c r="R34" s="76">
        <f t="shared" si="7"/>
        <v>22</v>
      </c>
      <c r="S34" s="76" t="s">
        <v>49</v>
      </c>
      <c r="T34" s="76" t="s">
        <v>7</v>
      </c>
      <c r="U34" s="101">
        <v>6.69</v>
      </c>
      <c r="AB34" s="76">
        <f t="shared" si="8"/>
        <v>22</v>
      </c>
      <c r="AC34" s="76" t="s">
        <v>49</v>
      </c>
      <c r="AD34" s="76" t="s">
        <v>7</v>
      </c>
      <c r="AE34" s="101">
        <v>3.99</v>
      </c>
    </row>
    <row r="35" spans="2:31" ht="15" customHeight="1">
      <c r="B35" s="76">
        <f t="shared" si="5"/>
        <v>23</v>
      </c>
      <c r="C35" s="76" t="s">
        <v>51</v>
      </c>
      <c r="D35" s="76" t="s">
        <v>7</v>
      </c>
      <c r="E35" s="100">
        <f t="shared" si="0"/>
        <v>34.19</v>
      </c>
      <c r="H35" s="76">
        <f t="shared" si="6"/>
        <v>23</v>
      </c>
      <c r="I35" s="76" t="s">
        <v>51</v>
      </c>
      <c r="J35" s="76" t="s">
        <v>7</v>
      </c>
      <c r="K35" s="101" t="s">
        <v>161</v>
      </c>
      <c r="R35" s="76">
        <f t="shared" si="7"/>
        <v>23</v>
      </c>
      <c r="S35" s="76" t="s">
        <v>51</v>
      </c>
      <c r="T35" s="76" t="s">
        <v>7</v>
      </c>
      <c r="U35" s="101">
        <v>38.38</v>
      </c>
      <c r="AB35" s="76">
        <f t="shared" si="8"/>
        <v>23</v>
      </c>
      <c r="AC35" s="76" t="s">
        <v>51</v>
      </c>
      <c r="AD35" s="76" t="s">
        <v>7</v>
      </c>
      <c r="AE35" s="101">
        <v>30</v>
      </c>
    </row>
    <row r="36" spans="2:31" ht="15" customHeight="1">
      <c r="B36" s="76">
        <f t="shared" si="5"/>
        <v>24</v>
      </c>
      <c r="C36" s="76" t="s">
        <v>160</v>
      </c>
      <c r="D36" s="76" t="s">
        <v>7</v>
      </c>
      <c r="E36" s="100" t="e">
        <f t="shared" si="0"/>
        <v>#DIV/0!</v>
      </c>
      <c r="H36" s="76">
        <f t="shared" si="6"/>
        <v>24</v>
      </c>
      <c r="I36" s="76" t="s">
        <v>160</v>
      </c>
      <c r="J36" s="76" t="s">
        <v>7</v>
      </c>
      <c r="K36" s="101" t="s">
        <v>161</v>
      </c>
      <c r="R36" s="76">
        <f t="shared" si="7"/>
        <v>24</v>
      </c>
      <c r="S36" s="76" t="s">
        <v>160</v>
      </c>
      <c r="T36" s="76" t="s">
        <v>7</v>
      </c>
      <c r="U36" s="101" t="s">
        <v>161</v>
      </c>
      <c r="AB36" s="76">
        <f t="shared" si="8"/>
        <v>24</v>
      </c>
      <c r="AC36" s="76" t="s">
        <v>160</v>
      </c>
      <c r="AD36" s="76" t="s">
        <v>7</v>
      </c>
      <c r="AE36" s="101" t="s">
        <v>161</v>
      </c>
    </row>
    <row r="37" spans="2:31" ht="15" customHeight="1">
      <c r="B37" s="76">
        <f t="shared" si="5"/>
        <v>25</v>
      </c>
      <c r="C37" s="76" t="s">
        <v>56</v>
      </c>
      <c r="D37" s="76" t="s">
        <v>7</v>
      </c>
      <c r="E37" s="100">
        <f t="shared" si="0"/>
        <v>3.94666666666667</v>
      </c>
      <c r="H37" s="76">
        <f t="shared" si="6"/>
        <v>25</v>
      </c>
      <c r="I37" s="76" t="s">
        <v>56</v>
      </c>
      <c r="J37" s="76" t="s">
        <v>7</v>
      </c>
      <c r="K37" s="101">
        <v>4.5</v>
      </c>
      <c r="R37" s="76">
        <f t="shared" si="7"/>
        <v>25</v>
      </c>
      <c r="S37" s="76" t="s">
        <v>56</v>
      </c>
      <c r="T37" s="76" t="s">
        <v>7</v>
      </c>
      <c r="U37" s="101">
        <v>4.69</v>
      </c>
      <c r="AB37" s="76">
        <f t="shared" si="8"/>
        <v>25</v>
      </c>
      <c r="AC37" s="76" t="s">
        <v>56</v>
      </c>
      <c r="AD37" s="76" t="s">
        <v>7</v>
      </c>
      <c r="AE37" s="101">
        <v>2.65</v>
      </c>
    </row>
    <row r="38" spans="2:31" ht="15" customHeight="1">
      <c r="B38" s="76">
        <f t="shared" si="5"/>
        <v>26</v>
      </c>
      <c r="C38" s="76" t="s">
        <v>58</v>
      </c>
      <c r="D38" s="76" t="s">
        <v>7</v>
      </c>
      <c r="E38" s="100" t="e">
        <f t="shared" si="0"/>
        <v>#DIV/0!</v>
      </c>
      <c r="H38" s="76">
        <f t="shared" si="6"/>
        <v>26</v>
      </c>
      <c r="I38" s="76" t="s">
        <v>58</v>
      </c>
      <c r="J38" s="76" t="s">
        <v>7</v>
      </c>
      <c r="K38" s="101" t="s">
        <v>161</v>
      </c>
      <c r="R38" s="76">
        <f t="shared" si="7"/>
        <v>26</v>
      </c>
      <c r="S38" s="76" t="s">
        <v>58</v>
      </c>
      <c r="T38" s="76" t="s">
        <v>7</v>
      </c>
      <c r="U38" s="101" t="s">
        <v>161</v>
      </c>
      <c r="AB38" s="76">
        <f t="shared" si="8"/>
        <v>26</v>
      </c>
      <c r="AC38" s="76" t="s">
        <v>58</v>
      </c>
      <c r="AD38" s="76" t="s">
        <v>7</v>
      </c>
      <c r="AE38" s="101" t="s">
        <v>161</v>
      </c>
    </row>
    <row r="39" spans="2:31" ht="15" customHeight="1">
      <c r="B39" s="76">
        <f t="shared" si="5"/>
        <v>27</v>
      </c>
      <c r="C39" s="76" t="s">
        <v>60</v>
      </c>
      <c r="D39" s="76" t="s">
        <v>55</v>
      </c>
      <c r="E39" s="100">
        <f t="shared" si="0"/>
        <v>2.46666666666667</v>
      </c>
      <c r="H39" s="76">
        <f t="shared" si="6"/>
        <v>27</v>
      </c>
      <c r="I39" s="76" t="s">
        <v>60</v>
      </c>
      <c r="J39" s="76" t="s">
        <v>55</v>
      </c>
      <c r="K39" s="101">
        <v>2.8</v>
      </c>
      <c r="R39" s="76">
        <f t="shared" si="7"/>
        <v>27</v>
      </c>
      <c r="S39" s="76" t="s">
        <v>60</v>
      </c>
      <c r="T39" s="76" t="s">
        <v>55</v>
      </c>
      <c r="U39" s="101">
        <v>2.4</v>
      </c>
      <c r="AB39" s="76">
        <f t="shared" si="8"/>
        <v>27</v>
      </c>
      <c r="AC39" s="76" t="s">
        <v>60</v>
      </c>
      <c r="AD39" s="76" t="s">
        <v>55</v>
      </c>
      <c r="AE39" s="101">
        <v>2.2</v>
      </c>
    </row>
    <row r="40" spans="2:31" ht="15" customHeight="1">
      <c r="B40" s="76">
        <f t="shared" si="5"/>
        <v>28</v>
      </c>
      <c r="C40" s="76" t="s">
        <v>62</v>
      </c>
      <c r="D40" s="76" t="s">
        <v>7</v>
      </c>
      <c r="E40" s="100" t="e">
        <f t="shared" si="0"/>
        <v>#DIV/0!</v>
      </c>
      <c r="H40" s="76">
        <f t="shared" si="6"/>
        <v>28</v>
      </c>
      <c r="I40" s="76" t="s">
        <v>62</v>
      </c>
      <c r="J40" s="76" t="s">
        <v>7</v>
      </c>
      <c r="K40" s="101" t="s">
        <v>161</v>
      </c>
      <c r="R40" s="76">
        <f t="shared" si="7"/>
        <v>28</v>
      </c>
      <c r="S40" s="76" t="s">
        <v>62</v>
      </c>
      <c r="T40" s="76" t="s">
        <v>7</v>
      </c>
      <c r="U40" s="101" t="s">
        <v>161</v>
      </c>
      <c r="AB40" s="76">
        <f t="shared" si="8"/>
        <v>28</v>
      </c>
      <c r="AC40" s="76" t="s">
        <v>62</v>
      </c>
      <c r="AD40" s="76" t="s">
        <v>7</v>
      </c>
      <c r="AE40" s="101" t="s">
        <v>161</v>
      </c>
    </row>
    <row r="41" spans="2:31" ht="15" customHeight="1">
      <c r="B41" s="76">
        <f t="shared" si="5"/>
        <v>29</v>
      </c>
      <c r="C41" s="76" t="s">
        <v>64</v>
      </c>
      <c r="D41" s="76" t="s">
        <v>7</v>
      </c>
      <c r="E41" s="100">
        <f t="shared" si="0"/>
        <v>3</v>
      </c>
      <c r="H41" s="76">
        <f t="shared" si="6"/>
        <v>29</v>
      </c>
      <c r="I41" s="76" t="s">
        <v>64</v>
      </c>
      <c r="J41" s="76" t="s">
        <v>7</v>
      </c>
      <c r="K41" s="101">
        <v>3</v>
      </c>
      <c r="R41" s="76">
        <f t="shared" si="7"/>
        <v>29</v>
      </c>
      <c r="S41" s="76" t="s">
        <v>64</v>
      </c>
      <c r="T41" s="76" t="s">
        <v>7</v>
      </c>
      <c r="U41" s="101" t="s">
        <v>161</v>
      </c>
      <c r="AB41" s="76">
        <f t="shared" si="8"/>
        <v>29</v>
      </c>
      <c r="AC41" s="76" t="s">
        <v>64</v>
      </c>
      <c r="AD41" s="76" t="s">
        <v>7</v>
      </c>
      <c r="AE41" s="101" t="s">
        <v>161</v>
      </c>
    </row>
    <row r="42" spans="2:31" ht="15" customHeight="1">
      <c r="B42" s="76">
        <v>30</v>
      </c>
      <c r="C42" s="76" t="s">
        <v>66</v>
      </c>
      <c r="D42" s="76" t="s">
        <v>7</v>
      </c>
      <c r="E42" s="100">
        <f t="shared" si="0"/>
        <v>5.18333333333333</v>
      </c>
      <c r="H42" s="76">
        <v>30</v>
      </c>
      <c r="I42" s="76" t="s">
        <v>66</v>
      </c>
      <c r="J42" s="76" t="s">
        <v>7</v>
      </c>
      <c r="K42" s="101">
        <v>5.5</v>
      </c>
      <c r="R42" s="76">
        <v>30</v>
      </c>
      <c r="S42" s="76" t="s">
        <v>66</v>
      </c>
      <c r="T42" s="76" t="s">
        <v>7</v>
      </c>
      <c r="U42" s="101">
        <v>3.8</v>
      </c>
      <c r="AB42" s="76">
        <v>30</v>
      </c>
      <c r="AC42" s="76" t="s">
        <v>66</v>
      </c>
      <c r="AD42" s="76" t="s">
        <v>7</v>
      </c>
      <c r="AE42" s="101">
        <v>6.25</v>
      </c>
    </row>
    <row r="43" spans="2:31" ht="13.5" customHeight="1">
      <c r="B43" s="76">
        <v>31</v>
      </c>
      <c r="C43" s="76" t="s">
        <v>162</v>
      </c>
      <c r="D43" s="76" t="s">
        <v>7</v>
      </c>
      <c r="E43" s="100" t="e">
        <f t="shared" si="0"/>
        <v>#DIV/0!</v>
      </c>
      <c r="H43" s="76">
        <v>31</v>
      </c>
      <c r="I43" s="76" t="s">
        <v>162</v>
      </c>
      <c r="J43" s="76" t="s">
        <v>7</v>
      </c>
      <c r="K43" s="101" t="s">
        <v>161</v>
      </c>
      <c r="R43" s="76">
        <v>31</v>
      </c>
      <c r="S43" s="76" t="s">
        <v>162</v>
      </c>
      <c r="T43" s="76" t="s">
        <v>7</v>
      </c>
      <c r="U43" s="101" t="s">
        <v>161</v>
      </c>
      <c r="AB43" s="76">
        <v>31</v>
      </c>
      <c r="AC43" s="76" t="s">
        <v>162</v>
      </c>
      <c r="AD43" s="76" t="s">
        <v>7</v>
      </c>
      <c r="AE43" s="101" t="s">
        <v>161</v>
      </c>
    </row>
    <row r="44" spans="2:31" ht="15" customHeight="1">
      <c r="B44" s="76">
        <f aca="true" t="shared" si="9" ref="B44:B50">B43+1</f>
        <v>32</v>
      </c>
      <c r="C44" s="76" t="s">
        <v>70</v>
      </c>
      <c r="D44" s="76" t="s">
        <v>7</v>
      </c>
      <c r="E44" s="100">
        <f t="shared" si="0"/>
        <v>33.875</v>
      </c>
      <c r="H44" s="76">
        <f aca="true" t="shared" si="10" ref="H44:H50">H43+1</f>
        <v>32</v>
      </c>
      <c r="I44" s="76" t="s">
        <v>70</v>
      </c>
      <c r="J44" s="76" t="s">
        <v>7</v>
      </c>
      <c r="K44" s="101" t="s">
        <v>161</v>
      </c>
      <c r="R44" s="76">
        <f aca="true" t="shared" si="11" ref="R44:R50">R43+1</f>
        <v>32</v>
      </c>
      <c r="S44" s="76" t="s">
        <v>70</v>
      </c>
      <c r="T44" s="76" t="s">
        <v>7</v>
      </c>
      <c r="U44" s="101">
        <v>37.75</v>
      </c>
      <c r="AB44" s="76">
        <f aca="true" t="shared" si="12" ref="AB44:AB50">AB43+1</f>
        <v>32</v>
      </c>
      <c r="AC44" s="76" t="s">
        <v>70</v>
      </c>
      <c r="AD44" s="76" t="s">
        <v>7</v>
      </c>
      <c r="AE44" s="101">
        <v>30</v>
      </c>
    </row>
    <row r="45" spans="2:31" ht="15" customHeight="1">
      <c r="B45" s="76">
        <f t="shared" si="9"/>
        <v>33</v>
      </c>
      <c r="C45" s="76" t="s">
        <v>163</v>
      </c>
      <c r="D45" s="76" t="s">
        <v>74</v>
      </c>
      <c r="E45" s="100" t="e">
        <f t="shared" si="0"/>
        <v>#DIV/0!</v>
      </c>
      <c r="H45" s="76">
        <f t="shared" si="10"/>
        <v>33</v>
      </c>
      <c r="I45" s="76" t="s">
        <v>163</v>
      </c>
      <c r="J45" s="76" t="s">
        <v>74</v>
      </c>
      <c r="K45" s="101" t="s">
        <v>161</v>
      </c>
      <c r="R45" s="76">
        <f t="shared" si="11"/>
        <v>33</v>
      </c>
      <c r="S45" s="76" t="s">
        <v>163</v>
      </c>
      <c r="T45" s="76" t="s">
        <v>74</v>
      </c>
      <c r="U45" s="101" t="s">
        <v>161</v>
      </c>
      <c r="AB45" s="76">
        <f t="shared" si="12"/>
        <v>33</v>
      </c>
      <c r="AC45" s="76" t="s">
        <v>163</v>
      </c>
      <c r="AD45" s="76" t="s">
        <v>74</v>
      </c>
      <c r="AE45" s="101" t="s">
        <v>161</v>
      </c>
    </row>
    <row r="46" spans="2:31" ht="15" customHeight="1">
      <c r="B46" s="76">
        <f t="shared" si="9"/>
        <v>34</v>
      </c>
      <c r="C46" s="76" t="s">
        <v>75</v>
      </c>
      <c r="D46" s="76" t="s">
        <v>74</v>
      </c>
      <c r="E46" s="100">
        <f t="shared" si="0"/>
        <v>10.3866666666667</v>
      </c>
      <c r="H46" s="76">
        <f t="shared" si="10"/>
        <v>34</v>
      </c>
      <c r="I46" s="76" t="s">
        <v>75</v>
      </c>
      <c r="J46" s="76" t="s">
        <v>74</v>
      </c>
      <c r="K46" s="101">
        <v>9</v>
      </c>
      <c r="R46" s="76">
        <f t="shared" si="11"/>
        <v>34</v>
      </c>
      <c r="S46" s="76" t="s">
        <v>75</v>
      </c>
      <c r="T46" s="76" t="s">
        <v>74</v>
      </c>
      <c r="U46" s="101">
        <v>8</v>
      </c>
      <c r="AB46" s="76">
        <f t="shared" si="12"/>
        <v>34</v>
      </c>
      <c r="AC46" s="76" t="s">
        <v>75</v>
      </c>
      <c r="AD46" s="76" t="s">
        <v>74</v>
      </c>
      <c r="AE46" s="101">
        <v>14.16</v>
      </c>
    </row>
    <row r="47" spans="2:31" ht="15" customHeight="1">
      <c r="B47" s="76">
        <f t="shared" si="9"/>
        <v>35</v>
      </c>
      <c r="C47" s="76" t="s">
        <v>164</v>
      </c>
      <c r="D47" s="76" t="s">
        <v>74</v>
      </c>
      <c r="E47" s="100" t="e">
        <f t="shared" si="0"/>
        <v>#DIV/0!</v>
      </c>
      <c r="H47" s="76">
        <f t="shared" si="10"/>
        <v>35</v>
      </c>
      <c r="I47" s="76" t="s">
        <v>164</v>
      </c>
      <c r="J47" s="76" t="s">
        <v>74</v>
      </c>
      <c r="K47" s="101" t="s">
        <v>161</v>
      </c>
      <c r="R47" s="76">
        <f t="shared" si="11"/>
        <v>35</v>
      </c>
      <c r="S47" s="76" t="s">
        <v>164</v>
      </c>
      <c r="T47" s="76" t="s">
        <v>74</v>
      </c>
      <c r="U47" s="101" t="s">
        <v>161</v>
      </c>
      <c r="AB47" s="76">
        <f t="shared" si="12"/>
        <v>35</v>
      </c>
      <c r="AC47" s="76" t="s">
        <v>164</v>
      </c>
      <c r="AD47" s="76" t="s">
        <v>74</v>
      </c>
      <c r="AE47" s="101" t="s">
        <v>161</v>
      </c>
    </row>
    <row r="48" spans="2:31" ht="15" customHeight="1">
      <c r="B48" s="76">
        <f t="shared" si="9"/>
        <v>36</v>
      </c>
      <c r="C48" s="76" t="s">
        <v>78</v>
      </c>
      <c r="D48" s="76" t="s">
        <v>74</v>
      </c>
      <c r="E48" s="100">
        <f t="shared" si="0"/>
        <v>14.95</v>
      </c>
      <c r="H48" s="76">
        <f t="shared" si="10"/>
        <v>36</v>
      </c>
      <c r="I48" s="76" t="s">
        <v>78</v>
      </c>
      <c r="J48" s="76" t="s">
        <v>74</v>
      </c>
      <c r="K48" s="101" t="s">
        <v>161</v>
      </c>
      <c r="R48" s="76">
        <f t="shared" si="11"/>
        <v>36</v>
      </c>
      <c r="S48" s="76" t="s">
        <v>78</v>
      </c>
      <c r="T48" s="76" t="s">
        <v>74</v>
      </c>
      <c r="U48" s="101" t="s">
        <v>161</v>
      </c>
      <c r="AB48" s="76">
        <f t="shared" si="12"/>
        <v>36</v>
      </c>
      <c r="AC48" s="76" t="s">
        <v>78</v>
      </c>
      <c r="AD48" s="76" t="s">
        <v>74</v>
      </c>
      <c r="AE48" s="101">
        <v>14.95</v>
      </c>
    </row>
    <row r="49" spans="2:31" ht="15" customHeight="1">
      <c r="B49" s="76">
        <f t="shared" si="9"/>
        <v>37</v>
      </c>
      <c r="C49" s="76" t="s">
        <v>165</v>
      </c>
      <c r="D49" s="76" t="s">
        <v>7</v>
      </c>
      <c r="E49" s="100" t="e">
        <f t="shared" si="0"/>
        <v>#DIV/0!</v>
      </c>
      <c r="H49" s="76">
        <f t="shared" si="10"/>
        <v>37</v>
      </c>
      <c r="I49" s="76" t="s">
        <v>165</v>
      </c>
      <c r="J49" s="76" t="s">
        <v>7</v>
      </c>
      <c r="K49" s="101" t="s">
        <v>161</v>
      </c>
      <c r="R49" s="76">
        <f t="shared" si="11"/>
        <v>37</v>
      </c>
      <c r="S49" s="76" t="s">
        <v>165</v>
      </c>
      <c r="T49" s="76" t="s">
        <v>7</v>
      </c>
      <c r="U49" s="101" t="s">
        <v>161</v>
      </c>
      <c r="AB49" s="76">
        <f t="shared" si="12"/>
        <v>37</v>
      </c>
      <c r="AC49" s="76" t="s">
        <v>165</v>
      </c>
      <c r="AD49" s="76" t="s">
        <v>7</v>
      </c>
      <c r="AE49" s="101" t="s">
        <v>161</v>
      </c>
    </row>
    <row r="50" spans="2:31" ht="15" customHeight="1">
      <c r="B50" s="76">
        <f t="shared" si="9"/>
        <v>38</v>
      </c>
      <c r="C50" s="76" t="s">
        <v>82</v>
      </c>
      <c r="D50" s="76" t="s">
        <v>74</v>
      </c>
      <c r="E50" s="100">
        <f t="shared" si="0"/>
        <v>5.05</v>
      </c>
      <c r="H50" s="76">
        <f t="shared" si="10"/>
        <v>38</v>
      </c>
      <c r="I50" s="76" t="s">
        <v>82</v>
      </c>
      <c r="J50" s="76" t="s">
        <v>74</v>
      </c>
      <c r="K50" s="101">
        <v>4</v>
      </c>
      <c r="R50" s="76">
        <f t="shared" si="11"/>
        <v>38</v>
      </c>
      <c r="S50" s="76" t="s">
        <v>82</v>
      </c>
      <c r="T50" s="76" t="s">
        <v>74</v>
      </c>
      <c r="U50" s="101">
        <v>7.9</v>
      </c>
      <c r="AB50" s="76">
        <f t="shared" si="12"/>
        <v>38</v>
      </c>
      <c r="AC50" s="76" t="s">
        <v>82</v>
      </c>
      <c r="AD50" s="76" t="s">
        <v>74</v>
      </c>
      <c r="AE50" s="101">
        <v>3.25</v>
      </c>
    </row>
    <row r="51" spans="2:31" ht="15" customHeight="1">
      <c r="B51" s="76">
        <v>39</v>
      </c>
      <c r="C51" s="76" t="s">
        <v>84</v>
      </c>
      <c r="D51" s="76" t="s">
        <v>7</v>
      </c>
      <c r="E51" s="100">
        <f t="shared" si="0"/>
        <v>12.125</v>
      </c>
      <c r="H51" s="76">
        <v>39</v>
      </c>
      <c r="I51" s="76" t="s">
        <v>84</v>
      </c>
      <c r="J51" s="76" t="s">
        <v>7</v>
      </c>
      <c r="K51" s="101">
        <v>12</v>
      </c>
      <c r="R51" s="76">
        <v>39</v>
      </c>
      <c r="S51" s="76" t="s">
        <v>84</v>
      </c>
      <c r="T51" s="76" t="s">
        <v>7</v>
      </c>
      <c r="U51" s="101" t="s">
        <v>161</v>
      </c>
      <c r="AB51" s="76">
        <v>39</v>
      </c>
      <c r="AC51" s="76" t="s">
        <v>84</v>
      </c>
      <c r="AD51" s="76" t="s">
        <v>7</v>
      </c>
      <c r="AE51" s="101">
        <v>12.25</v>
      </c>
    </row>
    <row r="52" spans="2:31" ht="15" customHeight="1">
      <c r="B52" s="76">
        <v>40</v>
      </c>
      <c r="C52" s="76" t="s">
        <v>86</v>
      </c>
      <c r="D52" s="76" t="s">
        <v>7</v>
      </c>
      <c r="E52" s="100">
        <f t="shared" si="0"/>
        <v>2.21666666666667</v>
      </c>
      <c r="H52" s="76">
        <v>40</v>
      </c>
      <c r="I52" s="76" t="s">
        <v>86</v>
      </c>
      <c r="J52" s="76" t="s">
        <v>7</v>
      </c>
      <c r="K52" s="101">
        <v>1.5</v>
      </c>
      <c r="R52" s="76">
        <v>40</v>
      </c>
      <c r="S52" s="76" t="s">
        <v>86</v>
      </c>
      <c r="T52" s="76" t="s">
        <v>7</v>
      </c>
      <c r="U52" s="101">
        <v>2.65</v>
      </c>
      <c r="AB52" s="76">
        <v>40</v>
      </c>
      <c r="AC52" s="76" t="s">
        <v>86</v>
      </c>
      <c r="AD52" s="76" t="s">
        <v>7</v>
      </c>
      <c r="AE52" s="101">
        <v>2.5</v>
      </c>
    </row>
    <row r="53" spans="2:31" ht="15" customHeight="1">
      <c r="B53" s="76">
        <v>41</v>
      </c>
      <c r="C53" s="76" t="s">
        <v>88</v>
      </c>
      <c r="D53" s="76" t="s">
        <v>7</v>
      </c>
      <c r="E53" s="100">
        <f t="shared" si="0"/>
        <v>3.08</v>
      </c>
      <c r="H53" s="76">
        <v>41</v>
      </c>
      <c r="I53" s="76" t="s">
        <v>88</v>
      </c>
      <c r="J53" s="76" t="s">
        <v>7</v>
      </c>
      <c r="K53" s="101">
        <v>3.3</v>
      </c>
      <c r="R53" s="76">
        <v>41</v>
      </c>
      <c r="S53" s="76" t="s">
        <v>88</v>
      </c>
      <c r="T53" s="76" t="s">
        <v>7</v>
      </c>
      <c r="U53" s="101">
        <v>3.69</v>
      </c>
      <c r="AB53" s="76">
        <v>41</v>
      </c>
      <c r="AC53" s="76" t="s">
        <v>88</v>
      </c>
      <c r="AD53" s="76" t="s">
        <v>7</v>
      </c>
      <c r="AE53" s="101">
        <v>2.25</v>
      </c>
    </row>
    <row r="54" spans="2:31" ht="15" customHeight="1">
      <c r="B54" s="76">
        <v>42</v>
      </c>
      <c r="C54" s="76" t="s">
        <v>90</v>
      </c>
      <c r="D54" s="76" t="s">
        <v>7</v>
      </c>
      <c r="E54" s="100" t="e">
        <f t="shared" si="0"/>
        <v>#DIV/0!</v>
      </c>
      <c r="H54" s="76">
        <v>42</v>
      </c>
      <c r="I54" s="76" t="s">
        <v>90</v>
      </c>
      <c r="J54" s="76" t="s">
        <v>7</v>
      </c>
      <c r="K54" s="101" t="s">
        <v>161</v>
      </c>
      <c r="R54" s="76">
        <v>42</v>
      </c>
      <c r="S54" s="76" t="s">
        <v>90</v>
      </c>
      <c r="T54" s="76" t="s">
        <v>7</v>
      </c>
      <c r="U54" s="101" t="s">
        <v>161</v>
      </c>
      <c r="AB54" s="76">
        <v>42</v>
      </c>
      <c r="AC54" s="76" t="s">
        <v>90</v>
      </c>
      <c r="AD54" s="76" t="s">
        <v>7</v>
      </c>
      <c r="AE54" s="101" t="s">
        <v>161</v>
      </c>
    </row>
    <row r="55" spans="2:31" ht="13.5" customHeight="1">
      <c r="B55" s="76">
        <v>43</v>
      </c>
      <c r="C55" s="76" t="s">
        <v>166</v>
      </c>
      <c r="D55" s="76" t="s">
        <v>7</v>
      </c>
      <c r="E55" s="100">
        <f t="shared" si="0"/>
        <v>9.375</v>
      </c>
      <c r="H55" s="76">
        <v>43</v>
      </c>
      <c r="I55" s="76" t="s">
        <v>166</v>
      </c>
      <c r="J55" s="76" t="s">
        <v>7</v>
      </c>
      <c r="K55" s="107">
        <v>6.5</v>
      </c>
      <c r="R55" s="76">
        <v>43</v>
      </c>
      <c r="S55" s="76" t="s">
        <v>166</v>
      </c>
      <c r="T55" s="76" t="s">
        <v>7</v>
      </c>
      <c r="U55" s="101" t="s">
        <v>161</v>
      </c>
      <c r="AB55" s="76">
        <v>43</v>
      </c>
      <c r="AC55" s="76" t="s">
        <v>166</v>
      </c>
      <c r="AD55" s="76" t="s">
        <v>7</v>
      </c>
      <c r="AE55" s="107">
        <v>12.25</v>
      </c>
    </row>
    <row r="56" spans="2:31" ht="15" customHeight="1">
      <c r="B56" s="76">
        <v>44</v>
      </c>
      <c r="C56" s="76" t="s">
        <v>94</v>
      </c>
      <c r="D56" s="76" t="s">
        <v>7</v>
      </c>
      <c r="E56" s="100" t="e">
        <f t="shared" si="0"/>
        <v>#DIV/0!</v>
      </c>
      <c r="H56" s="76">
        <v>44</v>
      </c>
      <c r="I56" s="76" t="s">
        <v>94</v>
      </c>
      <c r="J56" s="76" t="s">
        <v>7</v>
      </c>
      <c r="K56" s="101" t="s">
        <v>161</v>
      </c>
      <c r="R56" s="76">
        <v>44</v>
      </c>
      <c r="S56" s="76" t="s">
        <v>94</v>
      </c>
      <c r="T56" s="76" t="s">
        <v>7</v>
      </c>
      <c r="U56" s="101" t="s">
        <v>161</v>
      </c>
      <c r="AB56" s="76">
        <v>44</v>
      </c>
      <c r="AC56" s="76" t="s">
        <v>94</v>
      </c>
      <c r="AD56" s="76" t="s">
        <v>7</v>
      </c>
      <c r="AE56" s="101" t="s">
        <v>161</v>
      </c>
    </row>
    <row r="57" spans="2:31" ht="15" customHeight="1">
      <c r="B57" s="76">
        <v>45</v>
      </c>
      <c r="C57" s="76" t="s">
        <v>96</v>
      </c>
      <c r="D57" s="103" t="s">
        <v>7</v>
      </c>
      <c r="E57" s="100">
        <f t="shared" si="0"/>
        <v>9.29</v>
      </c>
      <c r="H57" s="76">
        <v>45</v>
      </c>
      <c r="I57" s="76" t="s">
        <v>96</v>
      </c>
      <c r="J57" s="103" t="s">
        <v>7</v>
      </c>
      <c r="K57" s="107">
        <v>11.6</v>
      </c>
      <c r="R57" s="76">
        <v>45</v>
      </c>
      <c r="S57" s="76" t="s">
        <v>96</v>
      </c>
      <c r="T57" s="103" t="s">
        <v>7</v>
      </c>
      <c r="U57" s="107">
        <v>7.92</v>
      </c>
      <c r="AB57" s="76">
        <v>45</v>
      </c>
      <c r="AC57" s="76" t="s">
        <v>96</v>
      </c>
      <c r="AD57" s="103" t="s">
        <v>7</v>
      </c>
      <c r="AE57" s="107">
        <v>8.35</v>
      </c>
    </row>
    <row r="58" spans="2:31" ht="13.5" customHeight="1">
      <c r="B58" s="76">
        <v>46</v>
      </c>
      <c r="C58" s="76" t="s">
        <v>167</v>
      </c>
      <c r="D58" s="103" t="s">
        <v>34</v>
      </c>
      <c r="E58" s="100">
        <f t="shared" si="0"/>
        <v>3</v>
      </c>
      <c r="H58" s="76">
        <v>46</v>
      </c>
      <c r="I58" s="76" t="s">
        <v>167</v>
      </c>
      <c r="J58" s="103" t="s">
        <v>34</v>
      </c>
      <c r="K58" s="107" t="s">
        <v>161</v>
      </c>
      <c r="R58" s="76">
        <v>46</v>
      </c>
      <c r="S58" s="76" t="s">
        <v>167</v>
      </c>
      <c r="T58" s="103" t="s">
        <v>34</v>
      </c>
      <c r="U58" s="107">
        <v>3</v>
      </c>
      <c r="AB58" s="76">
        <v>46</v>
      </c>
      <c r="AC58" s="76" t="s">
        <v>167</v>
      </c>
      <c r="AD58" s="103" t="s">
        <v>34</v>
      </c>
      <c r="AE58" s="107" t="s">
        <v>161</v>
      </c>
    </row>
  </sheetData>
  <sheetProtection selectLockedCells="1" selectUnlockedCells="1"/>
  <mergeCells count="42">
    <mergeCell ref="B5:B6"/>
    <mergeCell ref="C5:E6"/>
    <mergeCell ref="H5:I5"/>
    <mergeCell ref="J5:O5"/>
    <mergeCell ref="R5:S5"/>
    <mergeCell ref="T5:Y5"/>
    <mergeCell ref="AB5:AC5"/>
    <mergeCell ref="AD5:AI5"/>
    <mergeCell ref="H6:I6"/>
    <mergeCell ref="J6:O6"/>
    <mergeCell ref="R6:S6"/>
    <mergeCell ref="T6:Y6"/>
    <mergeCell ref="AB6:AC6"/>
    <mergeCell ref="AD6:AI6"/>
    <mergeCell ref="H7:I7"/>
    <mergeCell ref="J7:O7"/>
    <mergeCell ref="R7:S7"/>
    <mergeCell ref="T7:Y7"/>
    <mergeCell ref="AB7:AC7"/>
    <mergeCell ref="AD7:AI7"/>
    <mergeCell ref="H8:I8"/>
    <mergeCell ref="J8:O8"/>
    <mergeCell ref="R8:S8"/>
    <mergeCell ref="T8:Y8"/>
    <mergeCell ref="AB8:AC8"/>
    <mergeCell ref="AD8:AI8"/>
    <mergeCell ref="B9:E10"/>
    <mergeCell ref="H9:I9"/>
    <mergeCell ref="J9:O9"/>
    <mergeCell ref="R9:S9"/>
    <mergeCell ref="T9:Y9"/>
    <mergeCell ref="AB9:AC9"/>
    <mergeCell ref="AD9:AI9"/>
    <mergeCell ref="H10:I10"/>
    <mergeCell ref="J10:O10"/>
    <mergeCell ref="R10:S10"/>
    <mergeCell ref="T10:Y10"/>
    <mergeCell ref="AB10:AC10"/>
    <mergeCell ref="AD10:AI10"/>
    <mergeCell ref="M12:N12"/>
    <mergeCell ref="W12:X12"/>
    <mergeCell ref="AG12:AH12"/>
  </mergeCells>
  <printOptions/>
  <pageMargins left="0.5118055555555555" right="0.5118055555555555" top="0.7875" bottom="0.78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5:AI58"/>
  <sheetViews>
    <sheetView zoomScale="90" zoomScaleNormal="90" workbookViewId="0" topLeftCell="A28">
      <selection activeCell="A58" sqref="A58"/>
    </sheetView>
  </sheetViews>
  <sheetFormatPr defaultColWidth="9.140625" defaultRowHeight="15" customHeight="1"/>
  <cols>
    <col min="1" max="1" width="8.7109375" style="5" customWidth="1"/>
    <col min="2" max="2" width="10.421875" style="5" customWidth="1"/>
    <col min="3" max="3" width="32.140625" style="5" customWidth="1"/>
    <col min="4" max="4" width="8.7109375" style="5" customWidth="1"/>
    <col min="5" max="5" width="8.8515625" style="5" customWidth="1"/>
    <col min="6" max="8" width="8.7109375" style="5" customWidth="1"/>
    <col min="9" max="9" width="32.140625" style="5" customWidth="1"/>
    <col min="10" max="10" width="8.7109375" style="5" customWidth="1"/>
    <col min="11" max="11" width="8.8515625" style="5" customWidth="1"/>
    <col min="12" max="18" width="8.7109375" style="5" customWidth="1"/>
    <col min="19" max="19" width="32.140625" style="5" customWidth="1"/>
    <col min="20" max="20" width="8.7109375" style="5" customWidth="1"/>
    <col min="21" max="21" width="9.8515625" style="5" customWidth="1"/>
    <col min="22" max="28" width="8.7109375" style="5" customWidth="1"/>
    <col min="29" max="29" width="32.140625" style="5" customWidth="1"/>
    <col min="30" max="30" width="8.7109375" style="5" customWidth="1"/>
    <col min="31" max="31" width="8.8515625" style="5" customWidth="1"/>
    <col min="32" max="34" width="8.7109375" style="5" customWidth="1"/>
    <col min="35" max="35" width="10.7109375" style="5" customWidth="1"/>
    <col min="36" max="16384" width="8.7109375" style="5" customWidth="1"/>
  </cols>
  <sheetData>
    <row r="5" spans="2:5" ht="15" customHeight="1">
      <c r="B5" s="89" t="s">
        <v>168</v>
      </c>
      <c r="C5" s="90" t="s">
        <v>213</v>
      </c>
      <c r="D5" s="90"/>
      <c r="E5" s="90"/>
    </row>
    <row r="6" spans="2:9" ht="15.75" customHeight="1">
      <c r="B6" s="89"/>
      <c r="C6" s="90"/>
      <c r="D6" s="90"/>
      <c r="E6" s="90"/>
      <c r="I6" s="40"/>
    </row>
    <row r="7" spans="8:35" ht="13.5" customHeight="1">
      <c r="H7" s="92" t="s">
        <v>170</v>
      </c>
      <c r="I7" s="92"/>
      <c r="J7" s="93"/>
      <c r="K7" s="93"/>
      <c r="L7" s="93"/>
      <c r="M7" s="93"/>
      <c r="N7" s="93"/>
      <c r="O7" s="93"/>
      <c r="R7" s="92" t="s">
        <v>170</v>
      </c>
      <c r="S7" s="92"/>
      <c r="T7" s="93"/>
      <c r="U7" s="93"/>
      <c r="V7" s="93"/>
      <c r="W7" s="93"/>
      <c r="X7" s="93"/>
      <c r="Y7" s="93"/>
      <c r="AB7" s="92" t="s">
        <v>170</v>
      </c>
      <c r="AC7" s="92"/>
      <c r="AD7" s="93"/>
      <c r="AE7" s="93"/>
      <c r="AF7" s="93"/>
      <c r="AG7" s="93"/>
      <c r="AH7" s="93"/>
      <c r="AI7" s="93"/>
    </row>
    <row r="8" spans="8:35" ht="13.5" customHeight="1">
      <c r="H8" s="94" t="s">
        <v>174</v>
      </c>
      <c r="I8" s="94"/>
      <c r="J8" s="95"/>
      <c r="K8" s="95"/>
      <c r="L8" s="95"/>
      <c r="M8" s="95"/>
      <c r="N8" s="95"/>
      <c r="O8" s="95"/>
      <c r="R8" s="94" t="s">
        <v>174</v>
      </c>
      <c r="S8" s="94"/>
      <c r="T8" s="95"/>
      <c r="U8" s="95"/>
      <c r="V8" s="95"/>
      <c r="W8" s="95"/>
      <c r="X8" s="95"/>
      <c r="Y8" s="95"/>
      <c r="AB8" s="94" t="s">
        <v>174</v>
      </c>
      <c r="AC8" s="94"/>
      <c r="AD8" s="95"/>
      <c r="AE8" s="95"/>
      <c r="AF8" s="95"/>
      <c r="AG8" s="95"/>
      <c r="AH8" s="95"/>
      <c r="AI8" s="95"/>
    </row>
    <row r="9" spans="2:35" ht="15" customHeight="1">
      <c r="B9" s="98" t="s">
        <v>187</v>
      </c>
      <c r="C9" s="98"/>
      <c r="D9" s="98"/>
      <c r="E9" s="98"/>
      <c r="H9" s="94" t="s">
        <v>179</v>
      </c>
      <c r="I9" s="94"/>
      <c r="J9" s="95"/>
      <c r="K9" s="95"/>
      <c r="L9" s="95"/>
      <c r="M9" s="95"/>
      <c r="N9" s="95"/>
      <c r="O9" s="95"/>
      <c r="R9" s="94" t="s">
        <v>179</v>
      </c>
      <c r="S9" s="94"/>
      <c r="T9" s="95"/>
      <c r="U9" s="95"/>
      <c r="V9" s="95"/>
      <c r="W9" s="95"/>
      <c r="X9" s="95"/>
      <c r="Y9" s="95"/>
      <c r="AB9" s="94" t="s">
        <v>179</v>
      </c>
      <c r="AC9" s="94"/>
      <c r="AD9" s="95"/>
      <c r="AE9" s="95"/>
      <c r="AF9" s="95"/>
      <c r="AG9" s="95"/>
      <c r="AH9" s="95"/>
      <c r="AI9" s="95"/>
    </row>
    <row r="10" spans="2:35" ht="15.75" customHeight="1">
      <c r="B10" s="98"/>
      <c r="C10" s="98"/>
      <c r="D10" s="98"/>
      <c r="E10" s="98"/>
      <c r="H10" s="96" t="s">
        <v>183</v>
      </c>
      <c r="I10" s="96"/>
      <c r="J10" s="97"/>
      <c r="K10" s="97"/>
      <c r="L10" s="97"/>
      <c r="M10" s="97"/>
      <c r="N10" s="97"/>
      <c r="O10" s="97"/>
      <c r="R10" s="96" t="s">
        <v>183</v>
      </c>
      <c r="S10" s="96"/>
      <c r="T10" s="97"/>
      <c r="U10" s="97"/>
      <c r="V10" s="97"/>
      <c r="W10" s="97"/>
      <c r="X10" s="97"/>
      <c r="Y10" s="97"/>
      <c r="AB10" s="96" t="s">
        <v>183</v>
      </c>
      <c r="AC10" s="96"/>
      <c r="AD10" s="97"/>
      <c r="AE10" s="97"/>
      <c r="AF10" s="97"/>
      <c r="AG10" s="97"/>
      <c r="AH10" s="97"/>
      <c r="AI10" s="97"/>
    </row>
    <row r="11" spans="9:29" ht="14.25" customHeight="1">
      <c r="I11" s="40"/>
      <c r="S11" s="40"/>
      <c r="AC11" s="40"/>
    </row>
    <row r="12" spans="2:35" ht="15" customHeight="1">
      <c r="B12" s="76" t="s">
        <v>1</v>
      </c>
      <c r="C12" s="76" t="s">
        <v>136</v>
      </c>
      <c r="D12" s="76" t="s">
        <v>137</v>
      </c>
      <c r="E12" s="100" t="s">
        <v>194</v>
      </c>
      <c r="H12" s="76" t="s">
        <v>1</v>
      </c>
      <c r="I12" s="76" t="s">
        <v>136</v>
      </c>
      <c r="J12" s="76" t="s">
        <v>137</v>
      </c>
      <c r="K12" s="101" t="s">
        <v>194</v>
      </c>
      <c r="M12" s="76" t="s">
        <v>195</v>
      </c>
      <c r="N12" s="76"/>
      <c r="O12" s="102"/>
      <c r="R12" s="76" t="s">
        <v>1</v>
      </c>
      <c r="S12" s="76" t="s">
        <v>136</v>
      </c>
      <c r="T12" s="76" t="s">
        <v>137</v>
      </c>
      <c r="U12" s="101" t="s">
        <v>194</v>
      </c>
      <c r="W12" s="76" t="s">
        <v>195</v>
      </c>
      <c r="X12" s="76"/>
      <c r="Y12" s="102"/>
      <c r="AB12" s="76" t="s">
        <v>1</v>
      </c>
      <c r="AC12" s="76" t="s">
        <v>136</v>
      </c>
      <c r="AD12" s="76" t="s">
        <v>137</v>
      </c>
      <c r="AE12" s="101" t="s">
        <v>194</v>
      </c>
      <c r="AG12" s="76" t="s">
        <v>195</v>
      </c>
      <c r="AH12" s="76"/>
      <c r="AI12" s="102"/>
    </row>
    <row r="13" spans="2:31" ht="13.5" customHeight="1">
      <c r="B13" s="76">
        <v>1</v>
      </c>
      <c r="C13" s="76" t="s">
        <v>5</v>
      </c>
      <c r="D13" s="76" t="s">
        <v>7</v>
      </c>
      <c r="E13" s="100" t="e">
        <f aca="true" t="shared" si="0" ref="E13:E58">AVERAGE($K13,$U13,$AE13)</f>
        <v>#DIV/0!</v>
      </c>
      <c r="H13" s="76">
        <v>1</v>
      </c>
      <c r="I13" s="76" t="s">
        <v>5</v>
      </c>
      <c r="J13" s="76" t="s">
        <v>7</v>
      </c>
      <c r="K13" s="101" t="s">
        <v>161</v>
      </c>
      <c r="R13" s="76">
        <v>1</v>
      </c>
      <c r="S13" s="76" t="s">
        <v>5</v>
      </c>
      <c r="T13" s="76" t="s">
        <v>7</v>
      </c>
      <c r="U13" s="101" t="s">
        <v>161</v>
      </c>
      <c r="AB13" s="76">
        <v>1</v>
      </c>
      <c r="AC13" s="76" t="s">
        <v>5</v>
      </c>
      <c r="AD13" s="76" t="s">
        <v>7</v>
      </c>
      <c r="AE13" s="101" t="s">
        <v>161</v>
      </c>
    </row>
    <row r="14" spans="2:31" ht="13.5" customHeight="1">
      <c r="B14" s="76">
        <f aca="true" t="shared" si="1" ref="B14:B17">B13+1</f>
        <v>2</v>
      </c>
      <c r="C14" s="76" t="s">
        <v>8</v>
      </c>
      <c r="D14" s="76" t="s">
        <v>7</v>
      </c>
      <c r="E14" s="100" t="e">
        <f t="shared" si="0"/>
        <v>#DIV/0!</v>
      </c>
      <c r="H14" s="76">
        <f aca="true" t="shared" si="2" ref="H14:H17">H13+1</f>
        <v>2</v>
      </c>
      <c r="I14" s="76" t="s">
        <v>8</v>
      </c>
      <c r="J14" s="76" t="s">
        <v>7</v>
      </c>
      <c r="K14" s="101" t="s">
        <v>161</v>
      </c>
      <c r="R14" s="76">
        <f aca="true" t="shared" si="3" ref="R14:R17">R13+1</f>
        <v>2</v>
      </c>
      <c r="S14" s="76" t="s">
        <v>8</v>
      </c>
      <c r="T14" s="76" t="s">
        <v>7</v>
      </c>
      <c r="U14" s="101" t="s">
        <v>161</v>
      </c>
      <c r="AB14" s="76">
        <f aca="true" t="shared" si="4" ref="AB14:AB17">AB13+1</f>
        <v>2</v>
      </c>
      <c r="AC14" s="76" t="s">
        <v>8</v>
      </c>
      <c r="AD14" s="76" t="s">
        <v>7</v>
      </c>
      <c r="AE14" s="101" t="s">
        <v>161</v>
      </c>
    </row>
    <row r="15" spans="2:31" ht="13.5" customHeight="1">
      <c r="B15" s="76">
        <f t="shared" si="1"/>
        <v>3</v>
      </c>
      <c r="C15" s="76" t="s">
        <v>10</v>
      </c>
      <c r="D15" s="76" t="s">
        <v>7</v>
      </c>
      <c r="E15" s="100" t="e">
        <f t="shared" si="0"/>
        <v>#DIV/0!</v>
      </c>
      <c r="H15" s="76">
        <f t="shared" si="2"/>
        <v>3</v>
      </c>
      <c r="I15" s="76" t="s">
        <v>10</v>
      </c>
      <c r="J15" s="76" t="s">
        <v>7</v>
      </c>
      <c r="K15" s="101" t="s">
        <v>161</v>
      </c>
      <c r="R15" s="76">
        <f t="shared" si="3"/>
        <v>3</v>
      </c>
      <c r="S15" s="76" t="s">
        <v>10</v>
      </c>
      <c r="T15" s="76" t="s">
        <v>7</v>
      </c>
      <c r="U15" s="101" t="s">
        <v>161</v>
      </c>
      <c r="AB15" s="76">
        <f t="shared" si="4"/>
        <v>3</v>
      </c>
      <c r="AC15" s="76" t="s">
        <v>10</v>
      </c>
      <c r="AD15" s="76" t="s">
        <v>7</v>
      </c>
      <c r="AE15" s="101" t="s">
        <v>161</v>
      </c>
    </row>
    <row r="16" spans="2:31" ht="13.5" customHeight="1">
      <c r="B16" s="76">
        <f t="shared" si="1"/>
        <v>4</v>
      </c>
      <c r="C16" s="76" t="s">
        <v>13</v>
      </c>
      <c r="D16" s="76" t="s">
        <v>12</v>
      </c>
      <c r="E16" s="100" t="e">
        <f t="shared" si="0"/>
        <v>#DIV/0!</v>
      </c>
      <c r="H16" s="76">
        <f t="shared" si="2"/>
        <v>4</v>
      </c>
      <c r="I16" s="76" t="s">
        <v>13</v>
      </c>
      <c r="J16" s="76" t="s">
        <v>12</v>
      </c>
      <c r="K16" s="101" t="s">
        <v>161</v>
      </c>
      <c r="R16" s="76">
        <f t="shared" si="3"/>
        <v>4</v>
      </c>
      <c r="S16" s="76" t="s">
        <v>13</v>
      </c>
      <c r="T16" s="76" t="s">
        <v>12</v>
      </c>
      <c r="U16" s="101" t="s">
        <v>161</v>
      </c>
      <c r="AB16" s="76">
        <f t="shared" si="4"/>
        <v>4</v>
      </c>
      <c r="AC16" s="76" t="s">
        <v>13</v>
      </c>
      <c r="AD16" s="76" t="s">
        <v>12</v>
      </c>
      <c r="AE16" s="101" t="s">
        <v>161</v>
      </c>
    </row>
    <row r="17" spans="2:31" ht="13.5" customHeight="1">
      <c r="B17" s="76">
        <f t="shared" si="1"/>
        <v>5</v>
      </c>
      <c r="C17" s="76" t="s">
        <v>15</v>
      </c>
      <c r="D17" s="76" t="s">
        <v>7</v>
      </c>
      <c r="E17" s="100" t="e">
        <f t="shared" si="0"/>
        <v>#DIV/0!</v>
      </c>
      <c r="H17" s="76">
        <f t="shared" si="2"/>
        <v>5</v>
      </c>
      <c r="I17" s="76" t="s">
        <v>15</v>
      </c>
      <c r="J17" s="76" t="s">
        <v>7</v>
      </c>
      <c r="K17" s="101" t="s">
        <v>161</v>
      </c>
      <c r="R17" s="76">
        <f t="shared" si="3"/>
        <v>5</v>
      </c>
      <c r="S17" s="76" t="s">
        <v>15</v>
      </c>
      <c r="T17" s="76" t="s">
        <v>7</v>
      </c>
      <c r="U17" s="101" t="s">
        <v>161</v>
      </c>
      <c r="AB17" s="76">
        <f t="shared" si="4"/>
        <v>5</v>
      </c>
      <c r="AC17" s="76" t="s">
        <v>15</v>
      </c>
      <c r="AD17" s="76" t="s">
        <v>7</v>
      </c>
      <c r="AE17" s="101" t="s">
        <v>161</v>
      </c>
    </row>
    <row r="18" spans="2:31" ht="13.5" customHeight="1">
      <c r="B18" s="76">
        <v>6</v>
      </c>
      <c r="C18" s="76" t="s">
        <v>17</v>
      </c>
      <c r="D18" s="76" t="s">
        <v>7</v>
      </c>
      <c r="E18" s="100" t="e">
        <f t="shared" si="0"/>
        <v>#DIV/0!</v>
      </c>
      <c r="H18" s="76">
        <v>6</v>
      </c>
      <c r="I18" s="76" t="s">
        <v>17</v>
      </c>
      <c r="J18" s="76" t="s">
        <v>7</v>
      </c>
      <c r="K18" s="101" t="s">
        <v>161</v>
      </c>
      <c r="R18" s="76">
        <v>6</v>
      </c>
      <c r="S18" s="76" t="s">
        <v>17</v>
      </c>
      <c r="T18" s="76" t="s">
        <v>7</v>
      </c>
      <c r="U18" s="101" t="s">
        <v>161</v>
      </c>
      <c r="AB18" s="76">
        <v>6</v>
      </c>
      <c r="AC18" s="76" t="s">
        <v>17</v>
      </c>
      <c r="AD18" s="76" t="s">
        <v>7</v>
      </c>
      <c r="AE18" s="101" t="s">
        <v>161</v>
      </c>
    </row>
    <row r="19" spans="2:31" ht="13.5" customHeight="1">
      <c r="B19" s="76">
        <v>7</v>
      </c>
      <c r="C19" s="76" t="s">
        <v>19</v>
      </c>
      <c r="D19" s="76" t="s">
        <v>7</v>
      </c>
      <c r="E19" s="100" t="e">
        <f t="shared" si="0"/>
        <v>#DIV/0!</v>
      </c>
      <c r="H19" s="76">
        <v>7</v>
      </c>
      <c r="I19" s="76" t="s">
        <v>19</v>
      </c>
      <c r="J19" s="76" t="s">
        <v>7</v>
      </c>
      <c r="K19" s="101" t="s">
        <v>161</v>
      </c>
      <c r="R19" s="76">
        <v>7</v>
      </c>
      <c r="S19" s="76" t="s">
        <v>19</v>
      </c>
      <c r="T19" s="76" t="s">
        <v>7</v>
      </c>
      <c r="U19" s="101" t="s">
        <v>161</v>
      </c>
      <c r="AB19" s="76">
        <v>7</v>
      </c>
      <c r="AC19" s="76" t="s">
        <v>19</v>
      </c>
      <c r="AD19" s="76" t="s">
        <v>7</v>
      </c>
      <c r="AE19" s="101" t="s">
        <v>161</v>
      </c>
    </row>
    <row r="20" spans="2:31" ht="13.5" customHeight="1">
      <c r="B20" s="76">
        <f aca="true" t="shared" si="5" ref="B20:B41">B19+1</f>
        <v>8</v>
      </c>
      <c r="C20" s="76" t="s">
        <v>158</v>
      </c>
      <c r="D20" s="76" t="s">
        <v>7</v>
      </c>
      <c r="E20" s="100" t="e">
        <f t="shared" si="0"/>
        <v>#DIV/0!</v>
      </c>
      <c r="H20" s="76">
        <f aca="true" t="shared" si="6" ref="H20:H41">H19+1</f>
        <v>8</v>
      </c>
      <c r="I20" s="76" t="s">
        <v>158</v>
      </c>
      <c r="J20" s="76" t="s">
        <v>7</v>
      </c>
      <c r="K20" s="101" t="s">
        <v>161</v>
      </c>
      <c r="R20" s="76">
        <f aca="true" t="shared" si="7" ref="R20:R41">R19+1</f>
        <v>8</v>
      </c>
      <c r="S20" s="76" t="s">
        <v>158</v>
      </c>
      <c r="T20" s="76" t="s">
        <v>7</v>
      </c>
      <c r="U20" s="101" t="s">
        <v>161</v>
      </c>
      <c r="AB20" s="76">
        <f aca="true" t="shared" si="8" ref="AB20:AB41">AB19+1</f>
        <v>8</v>
      </c>
      <c r="AC20" s="76" t="s">
        <v>158</v>
      </c>
      <c r="AD20" s="76" t="s">
        <v>7</v>
      </c>
      <c r="AE20" s="101" t="s">
        <v>161</v>
      </c>
    </row>
    <row r="21" spans="2:31" ht="13.5" customHeight="1">
      <c r="B21" s="76">
        <f t="shared" si="5"/>
        <v>9</v>
      </c>
      <c r="C21" s="76" t="s">
        <v>22</v>
      </c>
      <c r="D21" s="76" t="s">
        <v>7</v>
      </c>
      <c r="E21" s="100" t="e">
        <f t="shared" si="0"/>
        <v>#DIV/0!</v>
      </c>
      <c r="H21" s="76">
        <f t="shared" si="6"/>
        <v>9</v>
      </c>
      <c r="I21" s="76" t="s">
        <v>22</v>
      </c>
      <c r="J21" s="76" t="s">
        <v>7</v>
      </c>
      <c r="K21" s="101" t="s">
        <v>161</v>
      </c>
      <c r="R21" s="76">
        <f t="shared" si="7"/>
        <v>9</v>
      </c>
      <c r="S21" s="76" t="s">
        <v>22</v>
      </c>
      <c r="T21" s="76" t="s">
        <v>7</v>
      </c>
      <c r="U21" s="101" t="s">
        <v>161</v>
      </c>
      <c r="AB21" s="76">
        <f t="shared" si="8"/>
        <v>9</v>
      </c>
      <c r="AC21" s="76" t="s">
        <v>22</v>
      </c>
      <c r="AD21" s="76" t="s">
        <v>7</v>
      </c>
      <c r="AE21" s="101" t="s">
        <v>161</v>
      </c>
    </row>
    <row r="22" spans="2:31" ht="13.5" customHeight="1">
      <c r="B22" s="76">
        <f t="shared" si="5"/>
        <v>10</v>
      </c>
      <c r="C22" s="76" t="s">
        <v>24</v>
      </c>
      <c r="D22" s="76" t="s">
        <v>7</v>
      </c>
      <c r="E22" s="100" t="e">
        <f t="shared" si="0"/>
        <v>#DIV/0!</v>
      </c>
      <c r="H22" s="76">
        <f t="shared" si="6"/>
        <v>10</v>
      </c>
      <c r="I22" s="76" t="s">
        <v>24</v>
      </c>
      <c r="J22" s="76" t="s">
        <v>7</v>
      </c>
      <c r="K22" s="101" t="s">
        <v>161</v>
      </c>
      <c r="R22" s="76">
        <f t="shared" si="7"/>
        <v>10</v>
      </c>
      <c r="S22" s="76" t="s">
        <v>24</v>
      </c>
      <c r="T22" s="76" t="s">
        <v>7</v>
      </c>
      <c r="U22" s="101" t="s">
        <v>161</v>
      </c>
      <c r="AB22" s="76">
        <f t="shared" si="8"/>
        <v>10</v>
      </c>
      <c r="AC22" s="76" t="s">
        <v>24</v>
      </c>
      <c r="AD22" s="76" t="s">
        <v>7</v>
      </c>
      <c r="AE22" s="101" t="s">
        <v>161</v>
      </c>
    </row>
    <row r="23" spans="2:31" ht="13.5" customHeight="1">
      <c r="B23" s="76">
        <f t="shared" si="5"/>
        <v>11</v>
      </c>
      <c r="C23" s="76" t="s">
        <v>26</v>
      </c>
      <c r="D23" s="76" t="s">
        <v>7</v>
      </c>
      <c r="E23" s="100" t="e">
        <f t="shared" si="0"/>
        <v>#DIV/0!</v>
      </c>
      <c r="H23" s="76">
        <f t="shared" si="6"/>
        <v>11</v>
      </c>
      <c r="I23" s="76" t="s">
        <v>26</v>
      </c>
      <c r="J23" s="76" t="s">
        <v>7</v>
      </c>
      <c r="K23" s="101" t="s">
        <v>161</v>
      </c>
      <c r="R23" s="76">
        <f t="shared" si="7"/>
        <v>11</v>
      </c>
      <c r="S23" s="76" t="s">
        <v>26</v>
      </c>
      <c r="T23" s="76" t="s">
        <v>7</v>
      </c>
      <c r="U23" s="101" t="s">
        <v>161</v>
      </c>
      <c r="AB23" s="76">
        <f t="shared" si="8"/>
        <v>11</v>
      </c>
      <c r="AC23" s="76" t="s">
        <v>26</v>
      </c>
      <c r="AD23" s="76" t="s">
        <v>7</v>
      </c>
      <c r="AE23" s="101" t="s">
        <v>161</v>
      </c>
    </row>
    <row r="24" spans="2:31" ht="13.5" customHeight="1">
      <c r="B24" s="76">
        <f t="shared" si="5"/>
        <v>12</v>
      </c>
      <c r="C24" s="76" t="s">
        <v>28</v>
      </c>
      <c r="D24" s="76" t="s">
        <v>7</v>
      </c>
      <c r="E24" s="100" t="e">
        <f t="shared" si="0"/>
        <v>#DIV/0!</v>
      </c>
      <c r="H24" s="76">
        <f t="shared" si="6"/>
        <v>12</v>
      </c>
      <c r="I24" s="76" t="s">
        <v>28</v>
      </c>
      <c r="J24" s="76" t="s">
        <v>7</v>
      </c>
      <c r="K24" s="101" t="s">
        <v>161</v>
      </c>
      <c r="R24" s="76">
        <f t="shared" si="7"/>
        <v>12</v>
      </c>
      <c r="S24" s="76" t="s">
        <v>28</v>
      </c>
      <c r="T24" s="76" t="s">
        <v>7</v>
      </c>
      <c r="U24" s="101" t="s">
        <v>161</v>
      </c>
      <c r="AB24" s="76">
        <f t="shared" si="8"/>
        <v>12</v>
      </c>
      <c r="AC24" s="76" t="s">
        <v>28</v>
      </c>
      <c r="AD24" s="76" t="s">
        <v>7</v>
      </c>
      <c r="AE24" s="101" t="s">
        <v>161</v>
      </c>
    </row>
    <row r="25" spans="2:31" ht="13.5" customHeight="1">
      <c r="B25" s="76">
        <f t="shared" si="5"/>
        <v>13</v>
      </c>
      <c r="C25" s="76" t="s">
        <v>30</v>
      </c>
      <c r="D25" s="76" t="s">
        <v>7</v>
      </c>
      <c r="E25" s="100" t="e">
        <f t="shared" si="0"/>
        <v>#DIV/0!</v>
      </c>
      <c r="H25" s="76">
        <f t="shared" si="6"/>
        <v>13</v>
      </c>
      <c r="I25" s="76" t="s">
        <v>30</v>
      </c>
      <c r="J25" s="76" t="s">
        <v>7</v>
      </c>
      <c r="K25" s="101" t="s">
        <v>161</v>
      </c>
      <c r="R25" s="76">
        <f t="shared" si="7"/>
        <v>13</v>
      </c>
      <c r="S25" s="76" t="s">
        <v>30</v>
      </c>
      <c r="T25" s="76" t="s">
        <v>7</v>
      </c>
      <c r="U25" s="101" t="s">
        <v>161</v>
      </c>
      <c r="AB25" s="76">
        <f t="shared" si="8"/>
        <v>13</v>
      </c>
      <c r="AC25" s="76" t="s">
        <v>30</v>
      </c>
      <c r="AD25" s="76" t="s">
        <v>7</v>
      </c>
      <c r="AE25" s="101" t="s">
        <v>161</v>
      </c>
    </row>
    <row r="26" spans="2:31" ht="13.5" customHeight="1">
      <c r="B26" s="76">
        <f t="shared" si="5"/>
        <v>14</v>
      </c>
      <c r="C26" s="76" t="s">
        <v>32</v>
      </c>
      <c r="D26" s="76" t="s">
        <v>7</v>
      </c>
      <c r="E26" s="100" t="e">
        <f t="shared" si="0"/>
        <v>#DIV/0!</v>
      </c>
      <c r="H26" s="76">
        <f t="shared" si="6"/>
        <v>14</v>
      </c>
      <c r="I26" s="76" t="s">
        <v>32</v>
      </c>
      <c r="J26" s="76" t="s">
        <v>7</v>
      </c>
      <c r="K26" s="101" t="s">
        <v>161</v>
      </c>
      <c r="R26" s="76">
        <f t="shared" si="7"/>
        <v>14</v>
      </c>
      <c r="S26" s="76" t="s">
        <v>32</v>
      </c>
      <c r="T26" s="76" t="s">
        <v>7</v>
      </c>
      <c r="U26" s="101" t="s">
        <v>161</v>
      </c>
      <c r="AB26" s="76">
        <f t="shared" si="8"/>
        <v>14</v>
      </c>
      <c r="AC26" s="76" t="s">
        <v>32</v>
      </c>
      <c r="AD26" s="76" t="s">
        <v>7</v>
      </c>
      <c r="AE26" s="101" t="s">
        <v>161</v>
      </c>
    </row>
    <row r="27" spans="2:31" ht="13.5" customHeight="1">
      <c r="B27" s="76">
        <f t="shared" si="5"/>
        <v>15</v>
      </c>
      <c r="C27" s="76" t="s">
        <v>35</v>
      </c>
      <c r="D27" s="76" t="s">
        <v>34</v>
      </c>
      <c r="E27" s="100" t="e">
        <f t="shared" si="0"/>
        <v>#DIV/0!</v>
      </c>
      <c r="H27" s="76">
        <f t="shared" si="6"/>
        <v>15</v>
      </c>
      <c r="I27" s="76" t="s">
        <v>35</v>
      </c>
      <c r="J27" s="76" t="s">
        <v>34</v>
      </c>
      <c r="K27" s="101" t="s">
        <v>161</v>
      </c>
      <c r="R27" s="76">
        <f t="shared" si="7"/>
        <v>15</v>
      </c>
      <c r="S27" s="76" t="s">
        <v>35</v>
      </c>
      <c r="T27" s="76" t="s">
        <v>34</v>
      </c>
      <c r="U27" s="101" t="s">
        <v>161</v>
      </c>
      <c r="AB27" s="76">
        <f t="shared" si="8"/>
        <v>15</v>
      </c>
      <c r="AC27" s="76" t="s">
        <v>35</v>
      </c>
      <c r="AD27" s="76" t="s">
        <v>34</v>
      </c>
      <c r="AE27" s="101" t="s">
        <v>161</v>
      </c>
    </row>
    <row r="28" spans="2:31" ht="13.5" customHeight="1">
      <c r="B28" s="76">
        <f t="shared" si="5"/>
        <v>16</v>
      </c>
      <c r="C28" s="76" t="s">
        <v>37</v>
      </c>
      <c r="D28" s="76" t="s">
        <v>7</v>
      </c>
      <c r="E28" s="100" t="e">
        <f t="shared" si="0"/>
        <v>#DIV/0!</v>
      </c>
      <c r="H28" s="76">
        <f t="shared" si="6"/>
        <v>16</v>
      </c>
      <c r="I28" s="76" t="s">
        <v>37</v>
      </c>
      <c r="J28" s="76" t="s">
        <v>7</v>
      </c>
      <c r="K28" s="101" t="s">
        <v>161</v>
      </c>
      <c r="R28" s="76">
        <f t="shared" si="7"/>
        <v>16</v>
      </c>
      <c r="S28" s="76" t="s">
        <v>37</v>
      </c>
      <c r="T28" s="76" t="s">
        <v>7</v>
      </c>
      <c r="U28" s="101" t="s">
        <v>161</v>
      </c>
      <c r="AB28" s="76">
        <f t="shared" si="8"/>
        <v>16</v>
      </c>
      <c r="AC28" s="76" t="s">
        <v>37</v>
      </c>
      <c r="AD28" s="76" t="s">
        <v>7</v>
      </c>
      <c r="AE28" s="101" t="s">
        <v>161</v>
      </c>
    </row>
    <row r="29" spans="2:31" ht="13.5" customHeight="1">
      <c r="B29" s="76">
        <f t="shared" si="5"/>
        <v>17</v>
      </c>
      <c r="C29" s="76" t="s">
        <v>39</v>
      </c>
      <c r="D29" s="76" t="s">
        <v>7</v>
      </c>
      <c r="E29" s="100" t="e">
        <f t="shared" si="0"/>
        <v>#DIV/0!</v>
      </c>
      <c r="H29" s="76">
        <f t="shared" si="6"/>
        <v>17</v>
      </c>
      <c r="I29" s="76" t="s">
        <v>39</v>
      </c>
      <c r="J29" s="76" t="s">
        <v>7</v>
      </c>
      <c r="K29" s="101" t="s">
        <v>161</v>
      </c>
      <c r="R29" s="76">
        <f t="shared" si="7"/>
        <v>17</v>
      </c>
      <c r="S29" s="76" t="s">
        <v>39</v>
      </c>
      <c r="T29" s="76" t="s">
        <v>7</v>
      </c>
      <c r="U29" s="101" t="s">
        <v>161</v>
      </c>
      <c r="AB29" s="76">
        <f t="shared" si="8"/>
        <v>17</v>
      </c>
      <c r="AC29" s="76" t="s">
        <v>39</v>
      </c>
      <c r="AD29" s="76" t="s">
        <v>7</v>
      </c>
      <c r="AE29" s="101" t="s">
        <v>161</v>
      </c>
    </row>
    <row r="30" spans="2:31" ht="13.5" customHeight="1">
      <c r="B30" s="76">
        <f t="shared" si="5"/>
        <v>18</v>
      </c>
      <c r="C30" s="76" t="s">
        <v>41</v>
      </c>
      <c r="D30" s="76" t="s">
        <v>7</v>
      </c>
      <c r="E30" s="100" t="e">
        <f t="shared" si="0"/>
        <v>#DIV/0!</v>
      </c>
      <c r="H30" s="76">
        <f t="shared" si="6"/>
        <v>18</v>
      </c>
      <c r="I30" s="76" t="s">
        <v>41</v>
      </c>
      <c r="J30" s="76" t="s">
        <v>7</v>
      </c>
      <c r="K30" s="101" t="s">
        <v>161</v>
      </c>
      <c r="R30" s="76">
        <f t="shared" si="7"/>
        <v>18</v>
      </c>
      <c r="S30" s="76" t="s">
        <v>41</v>
      </c>
      <c r="T30" s="76" t="s">
        <v>7</v>
      </c>
      <c r="U30" s="101" t="s">
        <v>161</v>
      </c>
      <c r="AB30" s="76">
        <f t="shared" si="8"/>
        <v>18</v>
      </c>
      <c r="AC30" s="76" t="s">
        <v>41</v>
      </c>
      <c r="AD30" s="76" t="s">
        <v>7</v>
      </c>
      <c r="AE30" s="101" t="s">
        <v>161</v>
      </c>
    </row>
    <row r="31" spans="2:31" ht="13.5" customHeight="1">
      <c r="B31" s="76">
        <f t="shared" si="5"/>
        <v>19</v>
      </c>
      <c r="C31" s="76" t="s">
        <v>159</v>
      </c>
      <c r="D31" s="76" t="s">
        <v>7</v>
      </c>
      <c r="E31" s="100" t="e">
        <f t="shared" si="0"/>
        <v>#DIV/0!</v>
      </c>
      <c r="H31" s="76">
        <f t="shared" si="6"/>
        <v>19</v>
      </c>
      <c r="I31" s="76" t="s">
        <v>159</v>
      </c>
      <c r="J31" s="76" t="s">
        <v>7</v>
      </c>
      <c r="K31" s="101" t="s">
        <v>161</v>
      </c>
      <c r="R31" s="76">
        <f t="shared" si="7"/>
        <v>19</v>
      </c>
      <c r="S31" s="76" t="s">
        <v>159</v>
      </c>
      <c r="T31" s="76" t="s">
        <v>7</v>
      </c>
      <c r="U31" s="101" t="s">
        <v>161</v>
      </c>
      <c r="AB31" s="76">
        <f t="shared" si="8"/>
        <v>19</v>
      </c>
      <c r="AC31" s="76" t="s">
        <v>159</v>
      </c>
      <c r="AD31" s="76" t="s">
        <v>7</v>
      </c>
      <c r="AE31" s="101" t="s">
        <v>161</v>
      </c>
    </row>
    <row r="32" spans="2:31" ht="13.5" customHeight="1">
      <c r="B32" s="76">
        <f t="shared" si="5"/>
        <v>20</v>
      </c>
      <c r="C32" s="76" t="s">
        <v>45</v>
      </c>
      <c r="D32" s="76" t="s">
        <v>7</v>
      </c>
      <c r="E32" s="100" t="e">
        <f t="shared" si="0"/>
        <v>#DIV/0!</v>
      </c>
      <c r="H32" s="76">
        <f t="shared" si="6"/>
        <v>20</v>
      </c>
      <c r="I32" s="76" t="s">
        <v>45</v>
      </c>
      <c r="J32" s="76" t="s">
        <v>7</v>
      </c>
      <c r="K32" s="101" t="s">
        <v>161</v>
      </c>
      <c r="R32" s="76">
        <f t="shared" si="7"/>
        <v>20</v>
      </c>
      <c r="S32" s="76" t="s">
        <v>45</v>
      </c>
      <c r="T32" s="76" t="s">
        <v>7</v>
      </c>
      <c r="U32" s="101" t="s">
        <v>161</v>
      </c>
      <c r="AB32" s="76">
        <f t="shared" si="8"/>
        <v>20</v>
      </c>
      <c r="AC32" s="76" t="s">
        <v>45</v>
      </c>
      <c r="AD32" s="76" t="s">
        <v>7</v>
      </c>
      <c r="AE32" s="101" t="s">
        <v>161</v>
      </c>
    </row>
    <row r="33" spans="2:31" ht="13.5" customHeight="1">
      <c r="B33" s="76">
        <f t="shared" si="5"/>
        <v>21</v>
      </c>
      <c r="C33" s="76" t="s">
        <v>47</v>
      </c>
      <c r="D33" s="76" t="s">
        <v>7</v>
      </c>
      <c r="E33" s="100" t="e">
        <f t="shared" si="0"/>
        <v>#DIV/0!</v>
      </c>
      <c r="H33" s="76">
        <f t="shared" si="6"/>
        <v>21</v>
      </c>
      <c r="I33" s="76" t="s">
        <v>47</v>
      </c>
      <c r="J33" s="76" t="s">
        <v>7</v>
      </c>
      <c r="K33" s="101" t="s">
        <v>161</v>
      </c>
      <c r="R33" s="76">
        <f t="shared" si="7"/>
        <v>21</v>
      </c>
      <c r="S33" s="76" t="s">
        <v>47</v>
      </c>
      <c r="T33" s="76" t="s">
        <v>7</v>
      </c>
      <c r="U33" s="101" t="s">
        <v>161</v>
      </c>
      <c r="AB33" s="76">
        <f t="shared" si="8"/>
        <v>21</v>
      </c>
      <c r="AC33" s="76" t="s">
        <v>47</v>
      </c>
      <c r="AD33" s="76" t="s">
        <v>7</v>
      </c>
      <c r="AE33" s="101" t="s">
        <v>161</v>
      </c>
    </row>
    <row r="34" spans="2:31" ht="13.5" customHeight="1">
      <c r="B34" s="76">
        <f t="shared" si="5"/>
        <v>22</v>
      </c>
      <c r="C34" s="76" t="s">
        <v>49</v>
      </c>
      <c r="D34" s="76" t="s">
        <v>7</v>
      </c>
      <c r="E34" s="100" t="e">
        <f t="shared" si="0"/>
        <v>#DIV/0!</v>
      </c>
      <c r="H34" s="76">
        <f t="shared" si="6"/>
        <v>22</v>
      </c>
      <c r="I34" s="76" t="s">
        <v>49</v>
      </c>
      <c r="J34" s="76" t="s">
        <v>7</v>
      </c>
      <c r="K34" s="101" t="s">
        <v>161</v>
      </c>
      <c r="R34" s="76">
        <f t="shared" si="7"/>
        <v>22</v>
      </c>
      <c r="S34" s="76" t="s">
        <v>49</v>
      </c>
      <c r="T34" s="76" t="s">
        <v>7</v>
      </c>
      <c r="U34" s="101" t="s">
        <v>161</v>
      </c>
      <c r="AB34" s="76">
        <f t="shared" si="8"/>
        <v>22</v>
      </c>
      <c r="AC34" s="76" t="s">
        <v>49</v>
      </c>
      <c r="AD34" s="76" t="s">
        <v>7</v>
      </c>
      <c r="AE34" s="101" t="s">
        <v>161</v>
      </c>
    </row>
    <row r="35" spans="2:31" ht="13.5" customHeight="1">
      <c r="B35" s="76">
        <f t="shared" si="5"/>
        <v>23</v>
      </c>
      <c r="C35" s="76" t="s">
        <v>51</v>
      </c>
      <c r="D35" s="76" t="s">
        <v>7</v>
      </c>
      <c r="E35" s="100" t="e">
        <f t="shared" si="0"/>
        <v>#DIV/0!</v>
      </c>
      <c r="H35" s="76">
        <f t="shared" si="6"/>
        <v>23</v>
      </c>
      <c r="I35" s="76" t="s">
        <v>51</v>
      </c>
      <c r="J35" s="76" t="s">
        <v>7</v>
      </c>
      <c r="K35" s="101" t="s">
        <v>161</v>
      </c>
      <c r="R35" s="76">
        <f t="shared" si="7"/>
        <v>23</v>
      </c>
      <c r="S35" s="76" t="s">
        <v>51</v>
      </c>
      <c r="T35" s="76" t="s">
        <v>7</v>
      </c>
      <c r="U35" s="101" t="s">
        <v>161</v>
      </c>
      <c r="AB35" s="76">
        <f t="shared" si="8"/>
        <v>23</v>
      </c>
      <c r="AC35" s="76" t="s">
        <v>51</v>
      </c>
      <c r="AD35" s="76" t="s">
        <v>7</v>
      </c>
      <c r="AE35" s="101" t="s">
        <v>161</v>
      </c>
    </row>
    <row r="36" spans="2:31" ht="13.5" customHeight="1">
      <c r="B36" s="76">
        <f t="shared" si="5"/>
        <v>24</v>
      </c>
      <c r="C36" s="76" t="s">
        <v>160</v>
      </c>
      <c r="D36" s="76" t="s">
        <v>7</v>
      </c>
      <c r="E36" s="100" t="e">
        <f t="shared" si="0"/>
        <v>#DIV/0!</v>
      </c>
      <c r="H36" s="76">
        <f t="shared" si="6"/>
        <v>24</v>
      </c>
      <c r="I36" s="76" t="s">
        <v>160</v>
      </c>
      <c r="J36" s="76" t="s">
        <v>7</v>
      </c>
      <c r="K36" s="101" t="s">
        <v>161</v>
      </c>
      <c r="R36" s="76">
        <f t="shared" si="7"/>
        <v>24</v>
      </c>
      <c r="S36" s="76" t="s">
        <v>160</v>
      </c>
      <c r="T36" s="76" t="s">
        <v>7</v>
      </c>
      <c r="U36" s="101" t="s">
        <v>161</v>
      </c>
      <c r="AB36" s="76">
        <f t="shared" si="8"/>
        <v>24</v>
      </c>
      <c r="AC36" s="76" t="s">
        <v>160</v>
      </c>
      <c r="AD36" s="76" t="s">
        <v>7</v>
      </c>
      <c r="AE36" s="101" t="s">
        <v>161</v>
      </c>
    </row>
    <row r="37" spans="2:31" ht="13.5" customHeight="1">
      <c r="B37" s="76">
        <f t="shared" si="5"/>
        <v>25</v>
      </c>
      <c r="C37" s="76" t="s">
        <v>56</v>
      </c>
      <c r="D37" s="76" t="s">
        <v>7</v>
      </c>
      <c r="E37" s="100" t="e">
        <f t="shared" si="0"/>
        <v>#DIV/0!</v>
      </c>
      <c r="H37" s="76">
        <f t="shared" si="6"/>
        <v>25</v>
      </c>
      <c r="I37" s="76" t="s">
        <v>56</v>
      </c>
      <c r="J37" s="76" t="s">
        <v>7</v>
      </c>
      <c r="K37" s="101" t="s">
        <v>161</v>
      </c>
      <c r="R37" s="76">
        <f t="shared" si="7"/>
        <v>25</v>
      </c>
      <c r="S37" s="76" t="s">
        <v>56</v>
      </c>
      <c r="T37" s="76" t="s">
        <v>7</v>
      </c>
      <c r="U37" s="101" t="s">
        <v>161</v>
      </c>
      <c r="AB37" s="76">
        <f t="shared" si="8"/>
        <v>25</v>
      </c>
      <c r="AC37" s="76" t="s">
        <v>56</v>
      </c>
      <c r="AD37" s="76" t="s">
        <v>7</v>
      </c>
      <c r="AE37" s="101" t="s">
        <v>161</v>
      </c>
    </row>
    <row r="38" spans="2:31" ht="13.5" customHeight="1">
      <c r="B38" s="76">
        <f t="shared" si="5"/>
        <v>26</v>
      </c>
      <c r="C38" s="76" t="s">
        <v>58</v>
      </c>
      <c r="D38" s="76" t="s">
        <v>7</v>
      </c>
      <c r="E38" s="100" t="e">
        <f t="shared" si="0"/>
        <v>#DIV/0!</v>
      </c>
      <c r="H38" s="76">
        <f t="shared" si="6"/>
        <v>26</v>
      </c>
      <c r="I38" s="76" t="s">
        <v>58</v>
      </c>
      <c r="J38" s="76" t="s">
        <v>7</v>
      </c>
      <c r="K38" s="101" t="s">
        <v>161</v>
      </c>
      <c r="R38" s="76">
        <f t="shared" si="7"/>
        <v>26</v>
      </c>
      <c r="S38" s="76" t="s">
        <v>58</v>
      </c>
      <c r="T38" s="76" t="s">
        <v>7</v>
      </c>
      <c r="U38" s="101" t="s">
        <v>161</v>
      </c>
      <c r="AB38" s="76">
        <f t="shared" si="8"/>
        <v>26</v>
      </c>
      <c r="AC38" s="76" t="s">
        <v>58</v>
      </c>
      <c r="AD38" s="76" t="s">
        <v>7</v>
      </c>
      <c r="AE38" s="101" t="s">
        <v>161</v>
      </c>
    </row>
    <row r="39" spans="2:31" ht="13.5" customHeight="1">
      <c r="B39" s="76">
        <f t="shared" si="5"/>
        <v>27</v>
      </c>
      <c r="C39" s="76" t="s">
        <v>60</v>
      </c>
      <c r="D39" s="76" t="s">
        <v>55</v>
      </c>
      <c r="E39" s="100" t="e">
        <f t="shared" si="0"/>
        <v>#DIV/0!</v>
      </c>
      <c r="H39" s="76">
        <f t="shared" si="6"/>
        <v>27</v>
      </c>
      <c r="I39" s="76" t="s">
        <v>60</v>
      </c>
      <c r="J39" s="76" t="s">
        <v>55</v>
      </c>
      <c r="K39" s="101" t="s">
        <v>161</v>
      </c>
      <c r="R39" s="76">
        <f t="shared" si="7"/>
        <v>27</v>
      </c>
      <c r="S39" s="76" t="s">
        <v>60</v>
      </c>
      <c r="T39" s="76" t="s">
        <v>55</v>
      </c>
      <c r="U39" s="101" t="s">
        <v>161</v>
      </c>
      <c r="AB39" s="76">
        <f t="shared" si="8"/>
        <v>27</v>
      </c>
      <c r="AC39" s="76" t="s">
        <v>60</v>
      </c>
      <c r="AD39" s="76" t="s">
        <v>55</v>
      </c>
      <c r="AE39" s="101" t="s">
        <v>161</v>
      </c>
    </row>
    <row r="40" spans="2:31" ht="13.5" customHeight="1">
      <c r="B40" s="76">
        <f t="shared" si="5"/>
        <v>28</v>
      </c>
      <c r="C40" s="76" t="s">
        <v>62</v>
      </c>
      <c r="D40" s="76" t="s">
        <v>7</v>
      </c>
      <c r="E40" s="100" t="e">
        <f t="shared" si="0"/>
        <v>#DIV/0!</v>
      </c>
      <c r="H40" s="76">
        <f t="shared" si="6"/>
        <v>28</v>
      </c>
      <c r="I40" s="76" t="s">
        <v>62</v>
      </c>
      <c r="J40" s="76" t="s">
        <v>7</v>
      </c>
      <c r="K40" s="101" t="s">
        <v>161</v>
      </c>
      <c r="R40" s="76">
        <f t="shared" si="7"/>
        <v>28</v>
      </c>
      <c r="S40" s="76" t="s">
        <v>62</v>
      </c>
      <c r="T40" s="76" t="s">
        <v>7</v>
      </c>
      <c r="U40" s="101" t="s">
        <v>161</v>
      </c>
      <c r="AB40" s="76">
        <f t="shared" si="8"/>
        <v>28</v>
      </c>
      <c r="AC40" s="76" t="s">
        <v>62</v>
      </c>
      <c r="AD40" s="76" t="s">
        <v>7</v>
      </c>
      <c r="AE40" s="101" t="s">
        <v>161</v>
      </c>
    </row>
    <row r="41" spans="2:31" ht="13.5" customHeight="1">
      <c r="B41" s="76">
        <f t="shared" si="5"/>
        <v>29</v>
      </c>
      <c r="C41" s="76" t="s">
        <v>64</v>
      </c>
      <c r="D41" s="76" t="s">
        <v>7</v>
      </c>
      <c r="E41" s="100" t="e">
        <f t="shared" si="0"/>
        <v>#DIV/0!</v>
      </c>
      <c r="H41" s="76">
        <f t="shared" si="6"/>
        <v>29</v>
      </c>
      <c r="I41" s="76" t="s">
        <v>64</v>
      </c>
      <c r="J41" s="76" t="s">
        <v>7</v>
      </c>
      <c r="K41" s="101" t="s">
        <v>161</v>
      </c>
      <c r="R41" s="76">
        <f t="shared" si="7"/>
        <v>29</v>
      </c>
      <c r="S41" s="76" t="s">
        <v>64</v>
      </c>
      <c r="T41" s="76" t="s">
        <v>7</v>
      </c>
      <c r="U41" s="101" t="s">
        <v>161</v>
      </c>
      <c r="AB41" s="76">
        <f t="shared" si="8"/>
        <v>29</v>
      </c>
      <c r="AC41" s="76" t="s">
        <v>64</v>
      </c>
      <c r="AD41" s="76" t="s">
        <v>7</v>
      </c>
      <c r="AE41" s="101" t="s">
        <v>161</v>
      </c>
    </row>
    <row r="42" spans="2:31" ht="13.5" customHeight="1">
      <c r="B42" s="76">
        <v>30</v>
      </c>
      <c r="C42" s="76" t="s">
        <v>66</v>
      </c>
      <c r="D42" s="76" t="s">
        <v>7</v>
      </c>
      <c r="E42" s="100" t="e">
        <f t="shared" si="0"/>
        <v>#DIV/0!</v>
      </c>
      <c r="H42" s="76">
        <v>30</v>
      </c>
      <c r="I42" s="76" t="s">
        <v>66</v>
      </c>
      <c r="J42" s="76" t="s">
        <v>7</v>
      </c>
      <c r="K42" s="101" t="s">
        <v>161</v>
      </c>
      <c r="R42" s="76">
        <v>30</v>
      </c>
      <c r="S42" s="76" t="s">
        <v>66</v>
      </c>
      <c r="T42" s="76" t="s">
        <v>7</v>
      </c>
      <c r="U42" s="101" t="s">
        <v>161</v>
      </c>
      <c r="AB42" s="76">
        <v>30</v>
      </c>
      <c r="AC42" s="76" t="s">
        <v>66</v>
      </c>
      <c r="AD42" s="76" t="s">
        <v>7</v>
      </c>
      <c r="AE42" s="101" t="s">
        <v>161</v>
      </c>
    </row>
    <row r="43" spans="2:31" ht="13.5" customHeight="1">
      <c r="B43" s="76">
        <v>31</v>
      </c>
      <c r="C43" s="76" t="s">
        <v>162</v>
      </c>
      <c r="D43" s="76" t="s">
        <v>7</v>
      </c>
      <c r="E43" s="100" t="e">
        <f t="shared" si="0"/>
        <v>#DIV/0!</v>
      </c>
      <c r="H43" s="76">
        <v>31</v>
      </c>
      <c r="I43" s="76" t="s">
        <v>162</v>
      </c>
      <c r="J43" s="76" t="s">
        <v>7</v>
      </c>
      <c r="K43" s="101" t="s">
        <v>161</v>
      </c>
      <c r="R43" s="76">
        <v>31</v>
      </c>
      <c r="S43" s="76" t="s">
        <v>162</v>
      </c>
      <c r="T43" s="76" t="s">
        <v>7</v>
      </c>
      <c r="U43" s="101" t="s">
        <v>161</v>
      </c>
      <c r="AB43" s="76">
        <v>31</v>
      </c>
      <c r="AC43" s="76" t="s">
        <v>162</v>
      </c>
      <c r="AD43" s="76" t="s">
        <v>7</v>
      </c>
      <c r="AE43" s="101" t="s">
        <v>161</v>
      </c>
    </row>
    <row r="44" spans="2:31" ht="13.5" customHeight="1">
      <c r="B44" s="76">
        <f aca="true" t="shared" si="9" ref="B44:B50">B43+1</f>
        <v>32</v>
      </c>
      <c r="C44" s="76" t="s">
        <v>70</v>
      </c>
      <c r="D44" s="76" t="s">
        <v>7</v>
      </c>
      <c r="E44" s="100" t="e">
        <f t="shared" si="0"/>
        <v>#DIV/0!</v>
      </c>
      <c r="H44" s="76">
        <f aca="true" t="shared" si="10" ref="H44:H50">H43+1</f>
        <v>32</v>
      </c>
      <c r="I44" s="76" t="s">
        <v>70</v>
      </c>
      <c r="J44" s="76" t="s">
        <v>7</v>
      </c>
      <c r="K44" s="101" t="s">
        <v>161</v>
      </c>
      <c r="R44" s="76">
        <f aca="true" t="shared" si="11" ref="R44:R50">R43+1</f>
        <v>32</v>
      </c>
      <c r="S44" s="76" t="s">
        <v>70</v>
      </c>
      <c r="T44" s="76" t="s">
        <v>7</v>
      </c>
      <c r="U44" s="101" t="s">
        <v>161</v>
      </c>
      <c r="AB44" s="76">
        <f aca="true" t="shared" si="12" ref="AB44:AB50">AB43+1</f>
        <v>32</v>
      </c>
      <c r="AC44" s="76" t="s">
        <v>70</v>
      </c>
      <c r="AD44" s="76" t="s">
        <v>7</v>
      </c>
      <c r="AE44" s="101" t="s">
        <v>161</v>
      </c>
    </row>
    <row r="45" spans="2:31" ht="13.5" customHeight="1">
      <c r="B45" s="76">
        <f t="shared" si="9"/>
        <v>33</v>
      </c>
      <c r="C45" s="76" t="s">
        <v>163</v>
      </c>
      <c r="D45" s="76" t="s">
        <v>74</v>
      </c>
      <c r="E45" s="100" t="e">
        <f t="shared" si="0"/>
        <v>#DIV/0!</v>
      </c>
      <c r="H45" s="76">
        <f t="shared" si="10"/>
        <v>33</v>
      </c>
      <c r="I45" s="76" t="s">
        <v>163</v>
      </c>
      <c r="J45" s="76" t="s">
        <v>74</v>
      </c>
      <c r="K45" s="101" t="s">
        <v>161</v>
      </c>
      <c r="R45" s="76">
        <f t="shared" si="11"/>
        <v>33</v>
      </c>
      <c r="S45" s="76" t="s">
        <v>163</v>
      </c>
      <c r="T45" s="76" t="s">
        <v>74</v>
      </c>
      <c r="U45" s="101" t="s">
        <v>161</v>
      </c>
      <c r="AB45" s="76">
        <f t="shared" si="12"/>
        <v>33</v>
      </c>
      <c r="AC45" s="76" t="s">
        <v>163</v>
      </c>
      <c r="AD45" s="76" t="s">
        <v>74</v>
      </c>
      <c r="AE45" s="101" t="s">
        <v>161</v>
      </c>
    </row>
    <row r="46" spans="2:31" ht="13.5" customHeight="1">
      <c r="B46" s="76">
        <f t="shared" si="9"/>
        <v>34</v>
      </c>
      <c r="C46" s="76" t="s">
        <v>75</v>
      </c>
      <c r="D46" s="76" t="s">
        <v>74</v>
      </c>
      <c r="E46" s="100" t="e">
        <f t="shared" si="0"/>
        <v>#DIV/0!</v>
      </c>
      <c r="H46" s="76">
        <f t="shared" si="10"/>
        <v>34</v>
      </c>
      <c r="I46" s="76" t="s">
        <v>75</v>
      </c>
      <c r="J46" s="76" t="s">
        <v>74</v>
      </c>
      <c r="K46" s="101" t="s">
        <v>161</v>
      </c>
      <c r="R46" s="76">
        <f t="shared" si="11"/>
        <v>34</v>
      </c>
      <c r="S46" s="76" t="s">
        <v>75</v>
      </c>
      <c r="T46" s="76" t="s">
        <v>74</v>
      </c>
      <c r="U46" s="101" t="s">
        <v>161</v>
      </c>
      <c r="AB46" s="76">
        <f t="shared" si="12"/>
        <v>34</v>
      </c>
      <c r="AC46" s="76" t="s">
        <v>75</v>
      </c>
      <c r="AD46" s="76" t="s">
        <v>74</v>
      </c>
      <c r="AE46" s="101" t="s">
        <v>161</v>
      </c>
    </row>
    <row r="47" spans="2:31" ht="13.5" customHeight="1">
      <c r="B47" s="76">
        <f t="shared" si="9"/>
        <v>35</v>
      </c>
      <c r="C47" s="76" t="s">
        <v>164</v>
      </c>
      <c r="D47" s="76" t="s">
        <v>74</v>
      </c>
      <c r="E47" s="100" t="e">
        <f t="shared" si="0"/>
        <v>#DIV/0!</v>
      </c>
      <c r="H47" s="76">
        <f t="shared" si="10"/>
        <v>35</v>
      </c>
      <c r="I47" s="76" t="s">
        <v>164</v>
      </c>
      <c r="J47" s="76" t="s">
        <v>74</v>
      </c>
      <c r="K47" s="101" t="s">
        <v>161</v>
      </c>
      <c r="R47" s="76">
        <f t="shared" si="11"/>
        <v>35</v>
      </c>
      <c r="S47" s="76" t="s">
        <v>164</v>
      </c>
      <c r="T47" s="76" t="s">
        <v>74</v>
      </c>
      <c r="U47" s="101" t="s">
        <v>161</v>
      </c>
      <c r="AB47" s="76">
        <f t="shared" si="12"/>
        <v>35</v>
      </c>
      <c r="AC47" s="76" t="s">
        <v>164</v>
      </c>
      <c r="AD47" s="76" t="s">
        <v>74</v>
      </c>
      <c r="AE47" s="101" t="s">
        <v>161</v>
      </c>
    </row>
    <row r="48" spans="2:31" ht="13.5" customHeight="1">
      <c r="B48" s="76">
        <f t="shared" si="9"/>
        <v>36</v>
      </c>
      <c r="C48" s="76" t="s">
        <v>78</v>
      </c>
      <c r="D48" s="76" t="s">
        <v>74</v>
      </c>
      <c r="E48" s="100" t="e">
        <f t="shared" si="0"/>
        <v>#DIV/0!</v>
      </c>
      <c r="H48" s="76">
        <f t="shared" si="10"/>
        <v>36</v>
      </c>
      <c r="I48" s="76" t="s">
        <v>78</v>
      </c>
      <c r="J48" s="76" t="s">
        <v>74</v>
      </c>
      <c r="K48" s="101" t="s">
        <v>161</v>
      </c>
      <c r="R48" s="76">
        <f t="shared" si="11"/>
        <v>36</v>
      </c>
      <c r="S48" s="76" t="s">
        <v>78</v>
      </c>
      <c r="T48" s="76" t="s">
        <v>74</v>
      </c>
      <c r="U48" s="101" t="s">
        <v>161</v>
      </c>
      <c r="AB48" s="76">
        <f t="shared" si="12"/>
        <v>36</v>
      </c>
      <c r="AC48" s="76" t="s">
        <v>78</v>
      </c>
      <c r="AD48" s="76" t="s">
        <v>74</v>
      </c>
      <c r="AE48" s="101" t="s">
        <v>161</v>
      </c>
    </row>
    <row r="49" spans="2:31" ht="13.5" customHeight="1">
      <c r="B49" s="76">
        <f t="shared" si="9"/>
        <v>37</v>
      </c>
      <c r="C49" s="76" t="s">
        <v>165</v>
      </c>
      <c r="D49" s="76" t="s">
        <v>7</v>
      </c>
      <c r="E49" s="100" t="e">
        <f t="shared" si="0"/>
        <v>#DIV/0!</v>
      </c>
      <c r="H49" s="76">
        <f t="shared" si="10"/>
        <v>37</v>
      </c>
      <c r="I49" s="76" t="s">
        <v>165</v>
      </c>
      <c r="J49" s="76" t="s">
        <v>7</v>
      </c>
      <c r="K49" s="101" t="s">
        <v>161</v>
      </c>
      <c r="R49" s="76">
        <f t="shared" si="11"/>
        <v>37</v>
      </c>
      <c r="S49" s="76" t="s">
        <v>165</v>
      </c>
      <c r="T49" s="76" t="s">
        <v>7</v>
      </c>
      <c r="U49" s="101" t="s">
        <v>161</v>
      </c>
      <c r="AB49" s="76">
        <f t="shared" si="12"/>
        <v>37</v>
      </c>
      <c r="AC49" s="76" t="s">
        <v>165</v>
      </c>
      <c r="AD49" s="76" t="s">
        <v>7</v>
      </c>
      <c r="AE49" s="101" t="s">
        <v>161</v>
      </c>
    </row>
    <row r="50" spans="2:31" ht="13.5" customHeight="1">
      <c r="B50" s="76">
        <f t="shared" si="9"/>
        <v>38</v>
      </c>
      <c r="C50" s="76" t="s">
        <v>82</v>
      </c>
      <c r="D50" s="76" t="s">
        <v>74</v>
      </c>
      <c r="E50" s="100" t="e">
        <f t="shared" si="0"/>
        <v>#DIV/0!</v>
      </c>
      <c r="H50" s="76">
        <f t="shared" si="10"/>
        <v>38</v>
      </c>
      <c r="I50" s="76" t="s">
        <v>82</v>
      </c>
      <c r="J50" s="76" t="s">
        <v>74</v>
      </c>
      <c r="K50" s="101" t="s">
        <v>161</v>
      </c>
      <c r="R50" s="76">
        <f t="shared" si="11"/>
        <v>38</v>
      </c>
      <c r="S50" s="76" t="s">
        <v>82</v>
      </c>
      <c r="T50" s="76" t="s">
        <v>74</v>
      </c>
      <c r="U50" s="101" t="s">
        <v>161</v>
      </c>
      <c r="AB50" s="76">
        <f t="shared" si="12"/>
        <v>38</v>
      </c>
      <c r="AC50" s="76" t="s">
        <v>82</v>
      </c>
      <c r="AD50" s="76" t="s">
        <v>74</v>
      </c>
      <c r="AE50" s="101" t="s">
        <v>161</v>
      </c>
    </row>
    <row r="51" spans="2:31" ht="13.5" customHeight="1">
      <c r="B51" s="76">
        <v>39</v>
      </c>
      <c r="C51" s="76" t="s">
        <v>84</v>
      </c>
      <c r="D51" s="76" t="s">
        <v>7</v>
      </c>
      <c r="E51" s="100" t="e">
        <f t="shared" si="0"/>
        <v>#DIV/0!</v>
      </c>
      <c r="H51" s="76">
        <v>39</v>
      </c>
      <c r="I51" s="76" t="s">
        <v>84</v>
      </c>
      <c r="J51" s="76" t="s">
        <v>7</v>
      </c>
      <c r="K51" s="101" t="s">
        <v>161</v>
      </c>
      <c r="R51" s="76">
        <v>39</v>
      </c>
      <c r="S51" s="76" t="s">
        <v>84</v>
      </c>
      <c r="T51" s="76" t="s">
        <v>7</v>
      </c>
      <c r="U51" s="101" t="s">
        <v>161</v>
      </c>
      <c r="AB51" s="76">
        <v>39</v>
      </c>
      <c r="AC51" s="76" t="s">
        <v>84</v>
      </c>
      <c r="AD51" s="76" t="s">
        <v>7</v>
      </c>
      <c r="AE51" s="101" t="s">
        <v>161</v>
      </c>
    </row>
    <row r="52" spans="2:31" ht="13.5" customHeight="1">
      <c r="B52" s="76">
        <v>40</v>
      </c>
      <c r="C52" s="76" t="s">
        <v>86</v>
      </c>
      <c r="D52" s="76" t="s">
        <v>7</v>
      </c>
      <c r="E52" s="100" t="e">
        <f t="shared" si="0"/>
        <v>#DIV/0!</v>
      </c>
      <c r="H52" s="76">
        <v>40</v>
      </c>
      <c r="I52" s="76" t="s">
        <v>86</v>
      </c>
      <c r="J52" s="76" t="s">
        <v>7</v>
      </c>
      <c r="K52" s="101" t="s">
        <v>161</v>
      </c>
      <c r="R52" s="76">
        <v>40</v>
      </c>
      <c r="S52" s="76" t="s">
        <v>86</v>
      </c>
      <c r="T52" s="76" t="s">
        <v>7</v>
      </c>
      <c r="U52" s="101" t="s">
        <v>161</v>
      </c>
      <c r="AB52" s="76">
        <v>40</v>
      </c>
      <c r="AC52" s="76" t="s">
        <v>86</v>
      </c>
      <c r="AD52" s="76" t="s">
        <v>7</v>
      </c>
      <c r="AE52" s="101" t="s">
        <v>161</v>
      </c>
    </row>
    <row r="53" spans="2:31" ht="13.5" customHeight="1">
      <c r="B53" s="76">
        <v>41</v>
      </c>
      <c r="C53" s="76" t="s">
        <v>88</v>
      </c>
      <c r="D53" s="76" t="s">
        <v>7</v>
      </c>
      <c r="E53" s="100" t="e">
        <f t="shared" si="0"/>
        <v>#DIV/0!</v>
      </c>
      <c r="H53" s="76">
        <v>41</v>
      </c>
      <c r="I53" s="76" t="s">
        <v>88</v>
      </c>
      <c r="J53" s="76" t="s">
        <v>7</v>
      </c>
      <c r="K53" s="101" t="s">
        <v>161</v>
      </c>
      <c r="R53" s="76">
        <v>41</v>
      </c>
      <c r="S53" s="76" t="s">
        <v>88</v>
      </c>
      <c r="T53" s="76" t="s">
        <v>7</v>
      </c>
      <c r="U53" s="101" t="s">
        <v>161</v>
      </c>
      <c r="AB53" s="76">
        <v>41</v>
      </c>
      <c r="AC53" s="76" t="s">
        <v>88</v>
      </c>
      <c r="AD53" s="76" t="s">
        <v>7</v>
      </c>
      <c r="AE53" s="101" t="s">
        <v>161</v>
      </c>
    </row>
    <row r="54" spans="2:31" ht="13.5" customHeight="1">
      <c r="B54" s="76">
        <v>42</v>
      </c>
      <c r="C54" s="76" t="s">
        <v>90</v>
      </c>
      <c r="D54" s="76" t="s">
        <v>7</v>
      </c>
      <c r="E54" s="100" t="e">
        <f t="shared" si="0"/>
        <v>#DIV/0!</v>
      </c>
      <c r="H54" s="76">
        <v>42</v>
      </c>
      <c r="I54" s="76" t="s">
        <v>90</v>
      </c>
      <c r="J54" s="76" t="s">
        <v>7</v>
      </c>
      <c r="K54" s="101" t="s">
        <v>161</v>
      </c>
      <c r="R54" s="76">
        <v>42</v>
      </c>
      <c r="S54" s="76" t="s">
        <v>90</v>
      </c>
      <c r="T54" s="76" t="s">
        <v>7</v>
      </c>
      <c r="U54" s="101" t="s">
        <v>161</v>
      </c>
      <c r="AB54" s="76">
        <v>42</v>
      </c>
      <c r="AC54" s="76" t="s">
        <v>90</v>
      </c>
      <c r="AD54" s="76" t="s">
        <v>7</v>
      </c>
      <c r="AE54" s="101" t="s">
        <v>161</v>
      </c>
    </row>
    <row r="55" spans="2:31" ht="13.5" customHeight="1">
      <c r="B55" s="76">
        <v>43</v>
      </c>
      <c r="C55" s="76" t="s">
        <v>166</v>
      </c>
      <c r="D55" s="76" t="s">
        <v>7</v>
      </c>
      <c r="E55" s="100" t="e">
        <f t="shared" si="0"/>
        <v>#DIV/0!</v>
      </c>
      <c r="H55" s="76">
        <v>43</v>
      </c>
      <c r="I55" s="76" t="s">
        <v>166</v>
      </c>
      <c r="J55" s="76" t="s">
        <v>7</v>
      </c>
      <c r="K55" s="101" t="s">
        <v>161</v>
      </c>
      <c r="R55" s="76">
        <v>43</v>
      </c>
      <c r="S55" s="76" t="s">
        <v>166</v>
      </c>
      <c r="T55" s="76" t="s">
        <v>7</v>
      </c>
      <c r="U55" s="101" t="s">
        <v>161</v>
      </c>
      <c r="AB55" s="76">
        <v>43</v>
      </c>
      <c r="AC55" s="76" t="s">
        <v>166</v>
      </c>
      <c r="AD55" s="76" t="s">
        <v>7</v>
      </c>
      <c r="AE55" s="101" t="s">
        <v>161</v>
      </c>
    </row>
    <row r="56" spans="2:31" ht="13.5" customHeight="1">
      <c r="B56" s="76">
        <v>44</v>
      </c>
      <c r="C56" s="76" t="s">
        <v>94</v>
      </c>
      <c r="D56" s="76" t="s">
        <v>7</v>
      </c>
      <c r="E56" s="100" t="e">
        <f t="shared" si="0"/>
        <v>#DIV/0!</v>
      </c>
      <c r="H56" s="76">
        <v>44</v>
      </c>
      <c r="I56" s="76" t="s">
        <v>94</v>
      </c>
      <c r="J56" s="76" t="s">
        <v>7</v>
      </c>
      <c r="K56" s="101" t="s">
        <v>161</v>
      </c>
      <c r="R56" s="76">
        <v>44</v>
      </c>
      <c r="S56" s="76" t="s">
        <v>94</v>
      </c>
      <c r="T56" s="76" t="s">
        <v>7</v>
      </c>
      <c r="U56" s="108" t="s">
        <v>161</v>
      </c>
      <c r="AB56" s="76">
        <v>44</v>
      </c>
      <c r="AC56" s="76" t="s">
        <v>94</v>
      </c>
      <c r="AD56" s="76" t="s">
        <v>7</v>
      </c>
      <c r="AE56" s="101" t="s">
        <v>161</v>
      </c>
    </row>
    <row r="57" spans="2:31" ht="13.5" customHeight="1">
      <c r="B57" s="76">
        <v>45</v>
      </c>
      <c r="C57" s="76" t="s">
        <v>96</v>
      </c>
      <c r="D57" s="103" t="s">
        <v>7</v>
      </c>
      <c r="E57" s="100" t="e">
        <f t="shared" si="0"/>
        <v>#DIV/0!</v>
      </c>
      <c r="H57" s="76">
        <v>45</v>
      </c>
      <c r="I57" s="76" t="s">
        <v>96</v>
      </c>
      <c r="J57" s="103" t="s">
        <v>7</v>
      </c>
      <c r="K57" s="101" t="s">
        <v>161</v>
      </c>
      <c r="R57" s="76">
        <v>45</v>
      </c>
      <c r="S57" s="76" t="s">
        <v>96</v>
      </c>
      <c r="T57" s="103" t="s">
        <v>7</v>
      </c>
      <c r="U57" s="101" t="s">
        <v>161</v>
      </c>
      <c r="AB57" s="76">
        <v>45</v>
      </c>
      <c r="AC57" s="76" t="s">
        <v>96</v>
      </c>
      <c r="AD57" s="103" t="s">
        <v>7</v>
      </c>
      <c r="AE57" s="101" t="s">
        <v>161</v>
      </c>
    </row>
    <row r="58" spans="2:31" ht="13.5" customHeight="1">
      <c r="B58" s="76">
        <v>46</v>
      </c>
      <c r="C58" s="76" t="s">
        <v>167</v>
      </c>
      <c r="D58" s="103" t="s">
        <v>34</v>
      </c>
      <c r="E58" s="100" t="e">
        <f t="shared" si="0"/>
        <v>#DIV/0!</v>
      </c>
      <c r="H58" s="76">
        <v>46</v>
      </c>
      <c r="I58" s="76" t="s">
        <v>167</v>
      </c>
      <c r="J58" s="103" t="s">
        <v>34</v>
      </c>
      <c r="K58" s="101" t="s">
        <v>161</v>
      </c>
      <c r="R58" s="76">
        <v>46</v>
      </c>
      <c r="S58" s="76" t="s">
        <v>167</v>
      </c>
      <c r="T58" s="103" t="s">
        <v>34</v>
      </c>
      <c r="U58" s="101" t="s">
        <v>161</v>
      </c>
      <c r="AB58" s="76">
        <v>46</v>
      </c>
      <c r="AC58" s="76" t="s">
        <v>167</v>
      </c>
      <c r="AD58" s="103" t="s">
        <v>34</v>
      </c>
      <c r="AE58" s="101" t="s">
        <v>161</v>
      </c>
    </row>
  </sheetData>
  <sheetProtection selectLockedCells="1" selectUnlockedCells="1"/>
  <mergeCells count="30">
    <mergeCell ref="B5:B6"/>
    <mergeCell ref="C5:E6"/>
    <mergeCell ref="H7:I7"/>
    <mergeCell ref="J7:O7"/>
    <mergeCell ref="R7:S7"/>
    <mergeCell ref="T7:Y7"/>
    <mergeCell ref="AB7:AC7"/>
    <mergeCell ref="AD7:AI7"/>
    <mergeCell ref="H8:I8"/>
    <mergeCell ref="J8:O8"/>
    <mergeCell ref="R8:S8"/>
    <mergeCell ref="T8:Y8"/>
    <mergeCell ref="AB8:AC8"/>
    <mergeCell ref="AD8:AI8"/>
    <mergeCell ref="B9:E10"/>
    <mergeCell ref="H9:I9"/>
    <mergeCell ref="J9:O9"/>
    <mergeCell ref="R9:S9"/>
    <mergeCell ref="T9:Y9"/>
    <mergeCell ref="AB9:AC9"/>
    <mergeCell ref="AD9:AI9"/>
    <mergeCell ref="H10:I10"/>
    <mergeCell ref="J10:O10"/>
    <mergeCell ref="R10:S10"/>
    <mergeCell ref="T10:Y10"/>
    <mergeCell ref="AB10:AC10"/>
    <mergeCell ref="AD10:AI10"/>
    <mergeCell ref="M12:N12"/>
    <mergeCell ref="W12:X12"/>
    <mergeCell ref="AG12:AH12"/>
  </mergeCells>
  <printOptions/>
  <pageMargins left="0.5118055555555555" right="0.5118055555555555" top="0.7875" bottom="0.78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B5:AI59"/>
  <sheetViews>
    <sheetView zoomScale="90" zoomScaleNormal="90" workbookViewId="0" topLeftCell="A1">
      <selection activeCell="A1" sqref="A1"/>
    </sheetView>
  </sheetViews>
  <sheetFormatPr defaultColWidth="9.140625" defaultRowHeight="15" customHeight="1"/>
  <cols>
    <col min="1" max="1" width="8.7109375" style="5" customWidth="1"/>
    <col min="2" max="2" width="10.421875" style="5" customWidth="1"/>
    <col min="3" max="3" width="32.140625" style="5" customWidth="1"/>
    <col min="4" max="4" width="8.7109375" style="5" customWidth="1"/>
    <col min="5" max="5" width="10.57421875" style="5" customWidth="1"/>
    <col min="6" max="8" width="8.7109375" style="5" customWidth="1"/>
    <col min="9" max="9" width="32.140625" style="5" customWidth="1"/>
    <col min="10" max="10" width="8.7109375" style="5" customWidth="1"/>
    <col min="11" max="11" width="9.7109375" style="5" customWidth="1"/>
    <col min="12" max="18" width="8.7109375" style="5" customWidth="1"/>
    <col min="19" max="19" width="32.140625" style="5" customWidth="1"/>
    <col min="20" max="20" width="8.7109375" style="5" customWidth="1"/>
    <col min="21" max="21" width="10.00390625" style="5" customWidth="1"/>
    <col min="22" max="28" width="8.7109375" style="5" customWidth="1"/>
    <col min="29" max="29" width="32.140625" style="5" customWidth="1"/>
    <col min="30" max="30" width="8.7109375" style="5" customWidth="1"/>
    <col min="31" max="31" width="10.8515625" style="5" customWidth="1"/>
    <col min="32" max="34" width="8.7109375" style="5" customWidth="1"/>
    <col min="35" max="35" width="10.7109375" style="5" customWidth="1"/>
    <col min="36" max="16384" width="8.7109375" style="5" customWidth="1"/>
  </cols>
  <sheetData>
    <row r="5" spans="2:35" ht="13.5" customHeight="1">
      <c r="B5" s="89" t="s">
        <v>168</v>
      </c>
      <c r="C5" s="90" t="s">
        <v>214</v>
      </c>
      <c r="D5" s="90"/>
      <c r="E5" s="90"/>
      <c r="H5" s="92" t="s">
        <v>170</v>
      </c>
      <c r="I5" s="92"/>
      <c r="J5" s="93" t="s">
        <v>215</v>
      </c>
      <c r="K5" s="93"/>
      <c r="L5" s="93"/>
      <c r="M5" s="93"/>
      <c r="N5" s="93"/>
      <c r="O5" s="93"/>
      <c r="R5" s="92" t="s">
        <v>170</v>
      </c>
      <c r="S5" s="92"/>
      <c r="T5" s="93" t="s">
        <v>216</v>
      </c>
      <c r="U5" s="93"/>
      <c r="V5" s="93"/>
      <c r="W5" s="93"/>
      <c r="X5" s="93"/>
      <c r="Y5" s="93"/>
      <c r="AB5" s="92" t="s">
        <v>170</v>
      </c>
      <c r="AC5" s="92"/>
      <c r="AD5" s="93" t="s">
        <v>173</v>
      </c>
      <c r="AE5" s="93"/>
      <c r="AF5" s="93"/>
      <c r="AG5" s="93"/>
      <c r="AH5" s="93"/>
      <c r="AI5" s="93"/>
    </row>
    <row r="6" spans="2:35" ht="13.5" customHeight="1">
      <c r="B6" s="89"/>
      <c r="C6" s="90"/>
      <c r="D6" s="90"/>
      <c r="E6" s="90"/>
      <c r="H6" s="94" t="s">
        <v>174</v>
      </c>
      <c r="I6" s="94"/>
      <c r="J6" s="95" t="s">
        <v>217</v>
      </c>
      <c r="K6" s="95"/>
      <c r="L6" s="95"/>
      <c r="M6" s="95"/>
      <c r="N6" s="95"/>
      <c r="O6" s="95"/>
      <c r="R6" s="94" t="s">
        <v>174</v>
      </c>
      <c r="S6" s="94"/>
      <c r="T6" s="95" t="s">
        <v>218</v>
      </c>
      <c r="U6" s="95"/>
      <c r="V6" s="95"/>
      <c r="W6" s="95"/>
      <c r="X6" s="95"/>
      <c r="Y6" s="95"/>
      <c r="AB6" s="94" t="s">
        <v>174</v>
      </c>
      <c r="AC6" s="94"/>
      <c r="AD6" s="95" t="s">
        <v>219</v>
      </c>
      <c r="AE6" s="95"/>
      <c r="AF6" s="95"/>
      <c r="AG6" s="95"/>
      <c r="AH6" s="95"/>
      <c r="AI6" s="95"/>
    </row>
    <row r="7" spans="8:35" ht="13.5" customHeight="1">
      <c r="H7" s="94" t="s">
        <v>179</v>
      </c>
      <c r="I7" s="94"/>
      <c r="J7" s="95" t="s">
        <v>220</v>
      </c>
      <c r="K7" s="95"/>
      <c r="L7" s="95"/>
      <c r="M7" s="95"/>
      <c r="N7" s="95"/>
      <c r="O7" s="95"/>
      <c r="R7" s="94" t="s">
        <v>179</v>
      </c>
      <c r="S7" s="94"/>
      <c r="T7" s="95" t="s">
        <v>221</v>
      </c>
      <c r="U7" s="95"/>
      <c r="V7" s="95"/>
      <c r="W7" s="95"/>
      <c r="X7" s="95"/>
      <c r="Y7" s="95"/>
      <c r="AB7" s="94" t="s">
        <v>179</v>
      </c>
      <c r="AC7" s="94"/>
      <c r="AD7" s="95" t="s">
        <v>222</v>
      </c>
      <c r="AE7" s="95"/>
      <c r="AF7" s="95"/>
      <c r="AG7" s="95"/>
      <c r="AH7" s="95"/>
      <c r="AI7" s="95"/>
    </row>
    <row r="8" spans="8:35" ht="13.5" customHeight="1">
      <c r="H8" s="96" t="s">
        <v>183</v>
      </c>
      <c r="I8" s="96"/>
      <c r="J8" s="97" t="s">
        <v>223</v>
      </c>
      <c r="K8" s="97"/>
      <c r="L8" s="97"/>
      <c r="M8" s="97"/>
      <c r="N8" s="97"/>
      <c r="O8" s="97"/>
      <c r="R8" s="96" t="s">
        <v>183</v>
      </c>
      <c r="S8" s="96"/>
      <c r="T8" s="97" t="s">
        <v>224</v>
      </c>
      <c r="U8" s="97"/>
      <c r="V8" s="97"/>
      <c r="W8" s="97"/>
      <c r="X8" s="97"/>
      <c r="Y8" s="97"/>
      <c r="AB8" s="96" t="s">
        <v>183</v>
      </c>
      <c r="AC8" s="96"/>
      <c r="AD8" s="97" t="s">
        <v>225</v>
      </c>
      <c r="AE8" s="97"/>
      <c r="AF8" s="97"/>
      <c r="AG8" s="97"/>
      <c r="AH8" s="97"/>
      <c r="AI8" s="97"/>
    </row>
    <row r="9" spans="2:35" ht="15" customHeight="1">
      <c r="B9" s="98" t="s">
        <v>187</v>
      </c>
      <c r="C9" s="98"/>
      <c r="D9" s="98"/>
      <c r="E9" s="98"/>
      <c r="H9" s="99" t="s">
        <v>188</v>
      </c>
      <c r="I9" s="99"/>
      <c r="J9" s="99" t="s">
        <v>189</v>
      </c>
      <c r="K9" s="99"/>
      <c r="L9" s="99"/>
      <c r="M9" s="99"/>
      <c r="N9" s="99"/>
      <c r="O9" s="99"/>
      <c r="R9" s="99" t="s">
        <v>188</v>
      </c>
      <c r="S9" s="99"/>
      <c r="T9" s="99" t="s">
        <v>189</v>
      </c>
      <c r="U9" s="99"/>
      <c r="V9" s="99"/>
      <c r="W9" s="99"/>
      <c r="X9" s="99"/>
      <c r="Y9" s="99"/>
      <c r="AB9" s="99" t="s">
        <v>188</v>
      </c>
      <c r="AC9" s="99"/>
      <c r="AD9" s="99" t="s">
        <v>189</v>
      </c>
      <c r="AE9" s="99"/>
      <c r="AF9" s="99"/>
      <c r="AG9" s="99"/>
      <c r="AH9" s="99"/>
      <c r="AI9" s="99"/>
    </row>
    <row r="10" spans="2:35" ht="15.75" customHeight="1">
      <c r="B10" s="98"/>
      <c r="C10" s="98"/>
      <c r="D10" s="98"/>
      <c r="E10" s="98"/>
      <c r="H10" s="99" t="s">
        <v>190</v>
      </c>
      <c r="I10" s="99"/>
      <c r="J10" s="99" t="s">
        <v>226</v>
      </c>
      <c r="K10" s="99"/>
      <c r="L10" s="99"/>
      <c r="M10" s="99"/>
      <c r="N10" s="99"/>
      <c r="O10" s="99"/>
      <c r="R10" s="99" t="s">
        <v>190</v>
      </c>
      <c r="S10" s="99"/>
      <c r="T10" s="99" t="s">
        <v>227</v>
      </c>
      <c r="U10" s="99"/>
      <c r="V10" s="99"/>
      <c r="W10" s="99"/>
      <c r="X10" s="99"/>
      <c r="Y10" s="99"/>
      <c r="AB10" s="99" t="s">
        <v>190</v>
      </c>
      <c r="AC10" s="99"/>
      <c r="AD10" s="99" t="s">
        <v>228</v>
      </c>
      <c r="AE10" s="99"/>
      <c r="AF10" s="99"/>
      <c r="AG10" s="99"/>
      <c r="AH10" s="99"/>
      <c r="AI10" s="99"/>
    </row>
    <row r="11" spans="9:29" ht="14.25" customHeight="1">
      <c r="I11" s="40"/>
      <c r="S11" s="40"/>
      <c r="AC11" s="40"/>
    </row>
    <row r="12" spans="2:35" ht="15" customHeight="1">
      <c r="B12" s="76" t="s">
        <v>1</v>
      </c>
      <c r="C12" s="76" t="s">
        <v>136</v>
      </c>
      <c r="D12" s="76" t="s">
        <v>137</v>
      </c>
      <c r="E12" s="100" t="s">
        <v>194</v>
      </c>
      <c r="H12" s="76" t="s">
        <v>1</v>
      </c>
      <c r="I12" s="76" t="s">
        <v>136</v>
      </c>
      <c r="J12" s="76" t="s">
        <v>137</v>
      </c>
      <c r="K12" s="101" t="s">
        <v>194</v>
      </c>
      <c r="M12" s="76" t="s">
        <v>195</v>
      </c>
      <c r="N12" s="76"/>
      <c r="O12" s="102"/>
      <c r="R12" s="76" t="s">
        <v>1</v>
      </c>
      <c r="S12" s="76" t="s">
        <v>136</v>
      </c>
      <c r="T12" s="76" t="s">
        <v>137</v>
      </c>
      <c r="U12" s="101" t="s">
        <v>194</v>
      </c>
      <c r="W12" s="76" t="s">
        <v>195</v>
      </c>
      <c r="X12" s="76"/>
      <c r="Y12" s="102"/>
      <c r="AB12" s="76" t="s">
        <v>1</v>
      </c>
      <c r="AC12" s="76" t="s">
        <v>136</v>
      </c>
      <c r="AD12" s="76" t="s">
        <v>137</v>
      </c>
      <c r="AE12" s="101" t="s">
        <v>194</v>
      </c>
      <c r="AG12" s="76" t="s">
        <v>195</v>
      </c>
      <c r="AH12" s="76"/>
      <c r="AI12" s="102"/>
    </row>
    <row r="13" spans="2:31" ht="13.5" customHeight="1">
      <c r="B13" s="76">
        <v>1</v>
      </c>
      <c r="C13" s="76" t="s">
        <v>5</v>
      </c>
      <c r="D13" s="76" t="s">
        <v>7</v>
      </c>
      <c r="E13" s="100" t="e">
        <f aca="true" t="shared" si="0" ref="E13:E58">AVERAGE($K13,$U13,$AE13)</f>
        <v>#DIV/0!</v>
      </c>
      <c r="H13" s="76">
        <v>1</v>
      </c>
      <c r="I13" s="76" t="s">
        <v>5</v>
      </c>
      <c r="J13" s="76" t="s">
        <v>7</v>
      </c>
      <c r="K13" s="101" t="s">
        <v>161</v>
      </c>
      <c r="R13" s="76">
        <v>1</v>
      </c>
      <c r="S13" s="76" t="s">
        <v>5</v>
      </c>
      <c r="T13" s="76" t="s">
        <v>7</v>
      </c>
      <c r="U13" s="101" t="s">
        <v>161</v>
      </c>
      <c r="AB13" s="76">
        <v>1</v>
      </c>
      <c r="AC13" s="76" t="s">
        <v>5</v>
      </c>
      <c r="AD13" s="76" t="s">
        <v>7</v>
      </c>
      <c r="AE13" s="101" t="s">
        <v>161</v>
      </c>
    </row>
    <row r="14" spans="2:31" ht="15" customHeight="1">
      <c r="B14" s="76">
        <f aca="true" t="shared" si="1" ref="B14:B17">B13+1</f>
        <v>2</v>
      </c>
      <c r="C14" s="76" t="s">
        <v>8</v>
      </c>
      <c r="D14" s="76" t="s">
        <v>7</v>
      </c>
      <c r="E14" s="100">
        <f t="shared" si="0"/>
        <v>3.25</v>
      </c>
      <c r="H14" s="76">
        <f aca="true" t="shared" si="2" ref="H14:H17">H13+1</f>
        <v>2</v>
      </c>
      <c r="I14" s="76" t="s">
        <v>8</v>
      </c>
      <c r="J14" s="76" t="s">
        <v>7</v>
      </c>
      <c r="K14" s="101">
        <v>3</v>
      </c>
      <c r="R14" s="76">
        <f aca="true" t="shared" si="3" ref="R14:R17">R13+1</f>
        <v>2</v>
      </c>
      <c r="S14" s="76" t="s">
        <v>8</v>
      </c>
      <c r="T14" s="76" t="s">
        <v>7</v>
      </c>
      <c r="U14" s="101" t="s">
        <v>161</v>
      </c>
      <c r="AB14" s="76">
        <f aca="true" t="shared" si="4" ref="AB14:AB17">AB13+1</f>
        <v>2</v>
      </c>
      <c r="AC14" s="76" t="s">
        <v>8</v>
      </c>
      <c r="AD14" s="76" t="s">
        <v>7</v>
      </c>
      <c r="AE14" s="101">
        <v>3.5</v>
      </c>
    </row>
    <row r="15" spans="2:32" ht="14.25" customHeight="1">
      <c r="B15" s="76">
        <f t="shared" si="1"/>
        <v>3</v>
      </c>
      <c r="C15" s="76" t="s">
        <v>10</v>
      </c>
      <c r="D15" s="76" t="s">
        <v>7</v>
      </c>
      <c r="E15" s="100">
        <f t="shared" si="0"/>
        <v>2.99</v>
      </c>
      <c r="H15" s="76">
        <f t="shared" si="2"/>
        <v>3</v>
      </c>
      <c r="I15" s="76" t="s">
        <v>10</v>
      </c>
      <c r="J15" s="76" t="s">
        <v>7</v>
      </c>
      <c r="K15" s="101">
        <v>3</v>
      </c>
      <c r="R15" s="76">
        <f t="shared" si="3"/>
        <v>3</v>
      </c>
      <c r="S15" s="76" t="s">
        <v>10</v>
      </c>
      <c r="T15" s="76" t="s">
        <v>7</v>
      </c>
      <c r="U15" s="101">
        <v>2.98</v>
      </c>
      <c r="AB15" s="76">
        <f t="shared" si="4"/>
        <v>3</v>
      </c>
      <c r="AC15" s="76" t="s">
        <v>10</v>
      </c>
      <c r="AD15" s="76" t="s">
        <v>7</v>
      </c>
      <c r="AE15" s="101" t="s">
        <v>161</v>
      </c>
      <c r="AF15" s="5">
        <v>5</v>
      </c>
    </row>
    <row r="16" spans="2:31" ht="14.25" customHeight="1">
      <c r="B16" s="76">
        <f t="shared" si="1"/>
        <v>4</v>
      </c>
      <c r="C16" s="76" t="s">
        <v>13</v>
      </c>
      <c r="D16" s="76" t="s">
        <v>12</v>
      </c>
      <c r="E16" s="100">
        <f t="shared" si="0"/>
        <v>1.75</v>
      </c>
      <c r="H16" s="76">
        <f t="shared" si="2"/>
        <v>4</v>
      </c>
      <c r="I16" s="76" t="s">
        <v>13</v>
      </c>
      <c r="J16" s="76" t="s">
        <v>12</v>
      </c>
      <c r="K16" s="101">
        <v>2</v>
      </c>
      <c r="R16" s="76">
        <f t="shared" si="3"/>
        <v>4</v>
      </c>
      <c r="S16" s="76" t="s">
        <v>13</v>
      </c>
      <c r="T16" s="76" t="s">
        <v>12</v>
      </c>
      <c r="U16" s="101" t="s">
        <v>161</v>
      </c>
      <c r="V16" s="5">
        <v>0.79</v>
      </c>
      <c r="AB16" s="76">
        <f t="shared" si="4"/>
        <v>4</v>
      </c>
      <c r="AC16" s="76" t="s">
        <v>13</v>
      </c>
      <c r="AD16" s="76" t="s">
        <v>12</v>
      </c>
      <c r="AE16" s="101">
        <v>1.5</v>
      </c>
    </row>
    <row r="17" spans="2:31" ht="14.25" customHeight="1">
      <c r="B17" s="76">
        <f t="shared" si="1"/>
        <v>5</v>
      </c>
      <c r="C17" s="76" t="s">
        <v>15</v>
      </c>
      <c r="D17" s="76" t="s">
        <v>7</v>
      </c>
      <c r="E17" s="100">
        <f t="shared" si="0"/>
        <v>18.3266666666667</v>
      </c>
      <c r="H17" s="76">
        <f t="shared" si="2"/>
        <v>5</v>
      </c>
      <c r="I17" s="76" t="s">
        <v>15</v>
      </c>
      <c r="J17" s="76" t="s">
        <v>7</v>
      </c>
      <c r="K17" s="101">
        <v>20</v>
      </c>
      <c r="R17" s="76">
        <f t="shared" si="3"/>
        <v>5</v>
      </c>
      <c r="S17" s="76" t="s">
        <v>15</v>
      </c>
      <c r="T17" s="76" t="s">
        <v>7</v>
      </c>
      <c r="U17" s="101">
        <v>14.98</v>
      </c>
      <c r="AB17" s="76">
        <f t="shared" si="4"/>
        <v>5</v>
      </c>
      <c r="AC17" s="76" t="s">
        <v>15</v>
      </c>
      <c r="AD17" s="76" t="s">
        <v>7</v>
      </c>
      <c r="AE17" s="101">
        <v>20</v>
      </c>
    </row>
    <row r="18" spans="2:32" ht="14.25" customHeight="1">
      <c r="B18" s="76">
        <v>6</v>
      </c>
      <c r="C18" s="76" t="s">
        <v>17</v>
      </c>
      <c r="D18" s="76" t="s">
        <v>7</v>
      </c>
      <c r="E18" s="100">
        <f t="shared" si="0"/>
        <v>22.48</v>
      </c>
      <c r="H18" s="76">
        <v>6</v>
      </c>
      <c r="I18" s="76" t="s">
        <v>17</v>
      </c>
      <c r="J18" s="76" t="s">
        <v>7</v>
      </c>
      <c r="K18" s="101" t="s">
        <v>161</v>
      </c>
      <c r="R18" s="76">
        <v>6</v>
      </c>
      <c r="S18" s="76" t="s">
        <v>17</v>
      </c>
      <c r="T18" s="76" t="s">
        <v>7</v>
      </c>
      <c r="U18" s="101">
        <v>22.48</v>
      </c>
      <c r="AB18" s="76">
        <v>6</v>
      </c>
      <c r="AC18" s="76" t="s">
        <v>17</v>
      </c>
      <c r="AD18" s="76" t="s">
        <v>7</v>
      </c>
      <c r="AE18" s="101" t="s">
        <v>161</v>
      </c>
      <c r="AF18" s="5">
        <v>40</v>
      </c>
    </row>
    <row r="19" spans="2:31" ht="14.25" customHeight="1">
      <c r="B19" s="76">
        <v>7</v>
      </c>
      <c r="C19" s="76" t="s">
        <v>19</v>
      </c>
      <c r="D19" s="76" t="s">
        <v>7</v>
      </c>
      <c r="E19" s="100">
        <f t="shared" si="0"/>
        <v>2.6</v>
      </c>
      <c r="H19" s="76">
        <v>7</v>
      </c>
      <c r="I19" s="76" t="s">
        <v>19</v>
      </c>
      <c r="J19" s="76" t="s">
        <v>7</v>
      </c>
      <c r="K19" s="101">
        <v>3</v>
      </c>
      <c r="R19" s="76">
        <v>7</v>
      </c>
      <c r="S19" s="76" t="s">
        <v>19</v>
      </c>
      <c r="T19" s="76" t="s">
        <v>7</v>
      </c>
      <c r="U19" s="101" t="s">
        <v>161</v>
      </c>
      <c r="V19" s="5">
        <v>1.49</v>
      </c>
      <c r="AB19" s="76">
        <v>7</v>
      </c>
      <c r="AC19" s="76" t="s">
        <v>19</v>
      </c>
      <c r="AD19" s="76" t="s">
        <v>7</v>
      </c>
      <c r="AE19" s="101">
        <v>2.2</v>
      </c>
    </row>
    <row r="20" spans="2:31" ht="13.5" customHeight="1">
      <c r="B20" s="76">
        <f aca="true" t="shared" si="5" ref="B20:B41">B19+1</f>
        <v>8</v>
      </c>
      <c r="C20" s="76" t="s">
        <v>158</v>
      </c>
      <c r="D20" s="76" t="s">
        <v>7</v>
      </c>
      <c r="E20" s="100" t="e">
        <f t="shared" si="0"/>
        <v>#DIV/0!</v>
      </c>
      <c r="H20" s="76">
        <f aca="true" t="shared" si="6" ref="H20:H41">H19+1</f>
        <v>8</v>
      </c>
      <c r="I20" s="76" t="s">
        <v>158</v>
      </c>
      <c r="J20" s="76" t="s">
        <v>7</v>
      </c>
      <c r="K20" s="101" t="s">
        <v>161</v>
      </c>
      <c r="R20" s="76">
        <f aca="true" t="shared" si="7" ref="R20:R41">R19+1</f>
        <v>8</v>
      </c>
      <c r="S20" s="76" t="s">
        <v>158</v>
      </c>
      <c r="T20" s="76" t="s">
        <v>7</v>
      </c>
      <c r="U20" s="101" t="s">
        <v>161</v>
      </c>
      <c r="AB20" s="76">
        <f aca="true" t="shared" si="8" ref="AB20:AB41">AB19+1</f>
        <v>8</v>
      </c>
      <c r="AC20" s="76" t="s">
        <v>158</v>
      </c>
      <c r="AD20" s="76" t="s">
        <v>7</v>
      </c>
      <c r="AE20" s="101" t="s">
        <v>161</v>
      </c>
    </row>
    <row r="21" spans="2:31" ht="13.5" customHeight="1">
      <c r="B21" s="76">
        <f t="shared" si="5"/>
        <v>9</v>
      </c>
      <c r="C21" s="76" t="s">
        <v>22</v>
      </c>
      <c r="D21" s="76" t="s">
        <v>7</v>
      </c>
      <c r="E21" s="100">
        <f t="shared" si="0"/>
        <v>4.33</v>
      </c>
      <c r="H21" s="76">
        <f t="shared" si="6"/>
        <v>9</v>
      </c>
      <c r="I21" s="76" t="s">
        <v>22</v>
      </c>
      <c r="J21" s="76" t="s">
        <v>7</v>
      </c>
      <c r="K21" s="101">
        <v>5</v>
      </c>
      <c r="R21" s="76">
        <f t="shared" si="7"/>
        <v>9</v>
      </c>
      <c r="S21" s="76" t="s">
        <v>22</v>
      </c>
      <c r="T21" s="76" t="s">
        <v>7</v>
      </c>
      <c r="U21" s="101">
        <v>2.99</v>
      </c>
      <c r="AB21" s="76">
        <f t="shared" si="8"/>
        <v>9</v>
      </c>
      <c r="AC21" s="76" t="s">
        <v>22</v>
      </c>
      <c r="AD21" s="76" t="s">
        <v>7</v>
      </c>
      <c r="AE21" s="101">
        <v>5</v>
      </c>
    </row>
    <row r="22" spans="2:32" ht="13.5" customHeight="1">
      <c r="B22" s="76">
        <f t="shared" si="5"/>
        <v>10</v>
      </c>
      <c r="C22" s="76" t="s">
        <v>24</v>
      </c>
      <c r="D22" s="76" t="s">
        <v>7</v>
      </c>
      <c r="E22" s="100">
        <f t="shared" si="0"/>
        <v>2.745</v>
      </c>
      <c r="H22" s="76">
        <f t="shared" si="6"/>
        <v>10</v>
      </c>
      <c r="I22" s="76" t="s">
        <v>24</v>
      </c>
      <c r="J22" s="76" t="s">
        <v>7</v>
      </c>
      <c r="K22" s="101">
        <v>3</v>
      </c>
      <c r="R22" s="76">
        <f t="shared" si="7"/>
        <v>10</v>
      </c>
      <c r="S22" s="76" t="s">
        <v>24</v>
      </c>
      <c r="T22" s="76" t="s">
        <v>7</v>
      </c>
      <c r="U22" s="101">
        <v>2.49</v>
      </c>
      <c r="AB22" s="76">
        <f t="shared" si="8"/>
        <v>10</v>
      </c>
      <c r="AC22" s="76" t="s">
        <v>24</v>
      </c>
      <c r="AD22" s="76" t="s">
        <v>7</v>
      </c>
      <c r="AE22" s="101" t="s">
        <v>161</v>
      </c>
      <c r="AF22" s="5">
        <v>3.5</v>
      </c>
    </row>
    <row r="23" spans="2:32" ht="13.5" customHeight="1">
      <c r="B23" s="76">
        <f t="shared" si="5"/>
        <v>11</v>
      </c>
      <c r="C23" s="76" t="s">
        <v>26</v>
      </c>
      <c r="D23" s="76" t="s">
        <v>7</v>
      </c>
      <c r="E23" s="100">
        <f t="shared" si="0"/>
        <v>3.49</v>
      </c>
      <c r="H23" s="76">
        <f t="shared" si="6"/>
        <v>11</v>
      </c>
      <c r="I23" s="76" t="s">
        <v>26</v>
      </c>
      <c r="J23" s="76" t="s">
        <v>7</v>
      </c>
      <c r="K23" s="101">
        <v>4</v>
      </c>
      <c r="R23" s="76">
        <f t="shared" si="7"/>
        <v>11</v>
      </c>
      <c r="S23" s="76" t="s">
        <v>26</v>
      </c>
      <c r="T23" s="76" t="s">
        <v>7</v>
      </c>
      <c r="U23" s="101">
        <v>2.98</v>
      </c>
      <c r="AB23" s="76">
        <f t="shared" si="8"/>
        <v>11</v>
      </c>
      <c r="AC23" s="76" t="s">
        <v>26</v>
      </c>
      <c r="AD23" s="76" t="s">
        <v>7</v>
      </c>
      <c r="AE23" s="101" t="s">
        <v>161</v>
      </c>
      <c r="AF23" s="5">
        <v>5</v>
      </c>
    </row>
    <row r="24" spans="2:31" ht="13.5" customHeight="1">
      <c r="B24" s="76">
        <f t="shared" si="5"/>
        <v>12</v>
      </c>
      <c r="C24" s="76" t="s">
        <v>28</v>
      </c>
      <c r="D24" s="76" t="s">
        <v>7</v>
      </c>
      <c r="E24" s="100">
        <f t="shared" si="0"/>
        <v>2.43</v>
      </c>
      <c r="H24" s="76">
        <f t="shared" si="6"/>
        <v>12</v>
      </c>
      <c r="I24" s="76" t="s">
        <v>28</v>
      </c>
      <c r="J24" s="76" t="s">
        <v>7</v>
      </c>
      <c r="K24" s="101">
        <v>3</v>
      </c>
      <c r="R24" s="76">
        <f t="shared" si="7"/>
        <v>12</v>
      </c>
      <c r="S24" s="76" t="s">
        <v>28</v>
      </c>
      <c r="T24" s="76" t="s">
        <v>7</v>
      </c>
      <c r="U24" s="101">
        <v>1.49</v>
      </c>
      <c r="AB24" s="76">
        <f t="shared" si="8"/>
        <v>12</v>
      </c>
      <c r="AC24" s="76" t="s">
        <v>28</v>
      </c>
      <c r="AD24" s="76" t="s">
        <v>7</v>
      </c>
      <c r="AE24" s="101">
        <v>2.8</v>
      </c>
    </row>
    <row r="25" spans="2:31" ht="13.5" customHeight="1">
      <c r="B25" s="76">
        <f t="shared" si="5"/>
        <v>13</v>
      </c>
      <c r="C25" s="76" t="s">
        <v>30</v>
      </c>
      <c r="D25" s="76" t="s">
        <v>7</v>
      </c>
      <c r="E25" s="100">
        <f t="shared" si="0"/>
        <v>28.23</v>
      </c>
      <c r="H25" s="76">
        <f t="shared" si="6"/>
        <v>13</v>
      </c>
      <c r="I25" s="76" t="s">
        <v>30</v>
      </c>
      <c r="J25" s="76" t="s">
        <v>7</v>
      </c>
      <c r="K25" s="101" t="s">
        <v>161</v>
      </c>
      <c r="R25" s="76">
        <f t="shared" si="7"/>
        <v>13</v>
      </c>
      <c r="S25" s="76" t="s">
        <v>30</v>
      </c>
      <c r="T25" s="76" t="s">
        <v>7</v>
      </c>
      <c r="U25" s="101">
        <v>28.23</v>
      </c>
      <c r="AB25" s="76">
        <f t="shared" si="8"/>
        <v>13</v>
      </c>
      <c r="AC25" s="76" t="s">
        <v>30</v>
      </c>
      <c r="AD25" s="76" t="s">
        <v>7</v>
      </c>
      <c r="AE25" s="101" t="s">
        <v>161</v>
      </c>
    </row>
    <row r="26" spans="2:31" ht="13.5" customHeight="1">
      <c r="B26" s="76">
        <f t="shared" si="5"/>
        <v>14</v>
      </c>
      <c r="C26" s="76" t="s">
        <v>32</v>
      </c>
      <c r="D26" s="76" t="s">
        <v>7</v>
      </c>
      <c r="E26" s="100">
        <f t="shared" si="0"/>
        <v>23.33</v>
      </c>
      <c r="H26" s="76">
        <f t="shared" si="6"/>
        <v>14</v>
      </c>
      <c r="I26" s="76" t="s">
        <v>32</v>
      </c>
      <c r="J26" s="76" t="s">
        <v>7</v>
      </c>
      <c r="K26" s="101">
        <v>23.33</v>
      </c>
      <c r="R26" s="76">
        <f t="shared" si="7"/>
        <v>14</v>
      </c>
      <c r="S26" s="76" t="s">
        <v>32</v>
      </c>
      <c r="T26" s="76" t="s">
        <v>7</v>
      </c>
      <c r="U26" s="101" t="s">
        <v>161</v>
      </c>
      <c r="AB26" s="76">
        <f t="shared" si="8"/>
        <v>14</v>
      </c>
      <c r="AC26" s="76" t="s">
        <v>32</v>
      </c>
      <c r="AD26" s="76" t="s">
        <v>7</v>
      </c>
      <c r="AE26" s="101" t="s">
        <v>161</v>
      </c>
    </row>
    <row r="27" spans="2:31" ht="13.5" customHeight="1">
      <c r="B27" s="76">
        <f t="shared" si="5"/>
        <v>15</v>
      </c>
      <c r="C27" s="76" t="s">
        <v>35</v>
      </c>
      <c r="D27" s="76" t="s">
        <v>34</v>
      </c>
      <c r="E27" s="100">
        <f t="shared" si="0"/>
        <v>2.91666666666667</v>
      </c>
      <c r="H27" s="76">
        <f t="shared" si="6"/>
        <v>15</v>
      </c>
      <c r="I27" s="76" t="s">
        <v>35</v>
      </c>
      <c r="J27" s="76" t="s">
        <v>34</v>
      </c>
      <c r="K27" s="101">
        <v>3</v>
      </c>
      <c r="R27" s="76">
        <f t="shared" si="7"/>
        <v>15</v>
      </c>
      <c r="S27" s="76" t="s">
        <v>35</v>
      </c>
      <c r="T27" s="76" t="s">
        <v>34</v>
      </c>
      <c r="U27" s="101">
        <v>3.75</v>
      </c>
      <c r="AB27" s="76">
        <f t="shared" si="8"/>
        <v>15</v>
      </c>
      <c r="AC27" s="76" t="s">
        <v>35</v>
      </c>
      <c r="AD27" s="76" t="s">
        <v>34</v>
      </c>
      <c r="AE27" s="101">
        <v>2</v>
      </c>
    </row>
    <row r="28" spans="2:31" ht="13.5" customHeight="1">
      <c r="B28" s="76">
        <f t="shared" si="5"/>
        <v>16</v>
      </c>
      <c r="C28" s="76" t="s">
        <v>37</v>
      </c>
      <c r="D28" s="76" t="s">
        <v>7</v>
      </c>
      <c r="E28" s="100">
        <f t="shared" si="0"/>
        <v>2.36333333333333</v>
      </c>
      <c r="H28" s="76">
        <f t="shared" si="6"/>
        <v>16</v>
      </c>
      <c r="I28" s="76" t="s">
        <v>37</v>
      </c>
      <c r="J28" s="76" t="s">
        <v>7</v>
      </c>
      <c r="K28" s="101">
        <v>3</v>
      </c>
      <c r="R28" s="76">
        <f t="shared" si="7"/>
        <v>16</v>
      </c>
      <c r="S28" s="76" t="s">
        <v>37</v>
      </c>
      <c r="T28" s="76" t="s">
        <v>7</v>
      </c>
      <c r="U28" s="101">
        <v>1.59</v>
      </c>
      <c r="AB28" s="76">
        <f t="shared" si="8"/>
        <v>16</v>
      </c>
      <c r="AC28" s="76" t="s">
        <v>37</v>
      </c>
      <c r="AD28" s="76" t="s">
        <v>7</v>
      </c>
      <c r="AE28" s="101">
        <v>2.5</v>
      </c>
    </row>
    <row r="29" spans="2:31" ht="13.5" customHeight="1">
      <c r="B29" s="76">
        <f t="shared" si="5"/>
        <v>17</v>
      </c>
      <c r="C29" s="76" t="s">
        <v>39</v>
      </c>
      <c r="D29" s="76" t="s">
        <v>7</v>
      </c>
      <c r="E29" s="100">
        <f t="shared" si="0"/>
        <v>2.76333333333333</v>
      </c>
      <c r="H29" s="76">
        <f t="shared" si="6"/>
        <v>17</v>
      </c>
      <c r="I29" s="76" t="s">
        <v>39</v>
      </c>
      <c r="J29" s="76" t="s">
        <v>7</v>
      </c>
      <c r="K29" s="101">
        <v>3</v>
      </c>
      <c r="R29" s="76">
        <f t="shared" si="7"/>
        <v>17</v>
      </c>
      <c r="S29" s="76" t="s">
        <v>39</v>
      </c>
      <c r="T29" s="76" t="s">
        <v>7</v>
      </c>
      <c r="U29" s="101">
        <v>2.49</v>
      </c>
      <c r="AB29" s="76">
        <f t="shared" si="8"/>
        <v>17</v>
      </c>
      <c r="AC29" s="76" t="s">
        <v>39</v>
      </c>
      <c r="AD29" s="76" t="s">
        <v>7</v>
      </c>
      <c r="AE29" s="101">
        <v>2.8</v>
      </c>
    </row>
    <row r="30" spans="2:31" ht="13.5" customHeight="1">
      <c r="B30" s="76">
        <f t="shared" si="5"/>
        <v>18</v>
      </c>
      <c r="C30" s="76" t="s">
        <v>41</v>
      </c>
      <c r="D30" s="76" t="s">
        <v>7</v>
      </c>
      <c r="E30" s="100">
        <f t="shared" si="0"/>
        <v>3.5300000000000002</v>
      </c>
      <c r="H30" s="76">
        <f t="shared" si="6"/>
        <v>18</v>
      </c>
      <c r="I30" s="76" t="s">
        <v>41</v>
      </c>
      <c r="J30" s="76" t="s">
        <v>7</v>
      </c>
      <c r="K30" s="101">
        <v>4</v>
      </c>
      <c r="R30" s="76">
        <f t="shared" si="7"/>
        <v>18</v>
      </c>
      <c r="S30" s="76" t="s">
        <v>41</v>
      </c>
      <c r="T30" s="76" t="s">
        <v>7</v>
      </c>
      <c r="U30" s="101">
        <v>2.59</v>
      </c>
      <c r="AB30" s="76">
        <f t="shared" si="8"/>
        <v>18</v>
      </c>
      <c r="AC30" s="76" t="s">
        <v>41</v>
      </c>
      <c r="AD30" s="76" t="s">
        <v>7</v>
      </c>
      <c r="AE30" s="101">
        <v>4</v>
      </c>
    </row>
    <row r="31" spans="2:31" ht="15" customHeight="1">
      <c r="B31" s="76">
        <f t="shared" si="5"/>
        <v>19</v>
      </c>
      <c r="C31" s="76" t="s">
        <v>159</v>
      </c>
      <c r="D31" s="76" t="s">
        <v>7</v>
      </c>
      <c r="E31" s="100" t="e">
        <f t="shared" si="0"/>
        <v>#DIV/0!</v>
      </c>
      <c r="H31" s="76">
        <f t="shared" si="6"/>
        <v>19</v>
      </c>
      <c r="I31" s="76" t="s">
        <v>159</v>
      </c>
      <c r="J31" s="76" t="s">
        <v>7</v>
      </c>
      <c r="K31" s="101" t="s">
        <v>161</v>
      </c>
      <c r="R31" s="76">
        <f t="shared" si="7"/>
        <v>19</v>
      </c>
      <c r="S31" s="76" t="s">
        <v>159</v>
      </c>
      <c r="T31" s="76" t="s">
        <v>7</v>
      </c>
      <c r="U31" s="101" t="s">
        <v>161</v>
      </c>
      <c r="AB31" s="76">
        <f t="shared" si="8"/>
        <v>19</v>
      </c>
      <c r="AC31" s="76" t="s">
        <v>159</v>
      </c>
      <c r="AD31" s="76" t="s">
        <v>7</v>
      </c>
      <c r="AE31" s="101" t="s">
        <v>161</v>
      </c>
    </row>
    <row r="32" spans="2:32" ht="15" customHeight="1">
      <c r="B32" s="76">
        <f t="shared" si="5"/>
        <v>20</v>
      </c>
      <c r="C32" s="76" t="s">
        <v>45</v>
      </c>
      <c r="D32" s="76" t="s">
        <v>7</v>
      </c>
      <c r="E32" s="100">
        <f t="shared" si="0"/>
        <v>2.65</v>
      </c>
      <c r="H32" s="76">
        <f t="shared" si="6"/>
        <v>20</v>
      </c>
      <c r="I32" s="76" t="s">
        <v>45</v>
      </c>
      <c r="J32" s="76" t="s">
        <v>196</v>
      </c>
      <c r="K32" s="101" t="s">
        <v>161</v>
      </c>
      <c r="L32" s="5">
        <v>3</v>
      </c>
      <c r="R32" s="76">
        <f t="shared" si="7"/>
        <v>20</v>
      </c>
      <c r="S32" s="76" t="s">
        <v>45</v>
      </c>
      <c r="T32" s="76" t="s">
        <v>7</v>
      </c>
      <c r="U32" s="101">
        <v>2.65</v>
      </c>
      <c r="AB32" s="76">
        <f t="shared" si="8"/>
        <v>20</v>
      </c>
      <c r="AC32" s="76" t="s">
        <v>45</v>
      </c>
      <c r="AD32" s="76" t="s">
        <v>196</v>
      </c>
      <c r="AE32" s="101" t="s">
        <v>161</v>
      </c>
      <c r="AF32" s="5">
        <v>1</v>
      </c>
    </row>
    <row r="33" spans="2:31" ht="15" customHeight="1">
      <c r="B33" s="76">
        <f t="shared" si="5"/>
        <v>21</v>
      </c>
      <c r="C33" s="76" t="s">
        <v>47</v>
      </c>
      <c r="D33" s="76" t="s">
        <v>7</v>
      </c>
      <c r="E33" s="100">
        <f t="shared" si="0"/>
        <v>17.5</v>
      </c>
      <c r="H33" s="76">
        <f t="shared" si="6"/>
        <v>21</v>
      </c>
      <c r="I33" s="76" t="s">
        <v>47</v>
      </c>
      <c r="J33" s="76" t="s">
        <v>7</v>
      </c>
      <c r="K33" s="101">
        <v>17.5</v>
      </c>
      <c r="R33" s="76">
        <f t="shared" si="7"/>
        <v>21</v>
      </c>
      <c r="S33" s="76" t="s">
        <v>47</v>
      </c>
      <c r="T33" s="76" t="s">
        <v>7</v>
      </c>
      <c r="U33" s="101" t="s">
        <v>161</v>
      </c>
      <c r="AB33" s="76">
        <f t="shared" si="8"/>
        <v>21</v>
      </c>
      <c r="AC33" s="76" t="s">
        <v>47</v>
      </c>
      <c r="AD33" s="76" t="s">
        <v>7</v>
      </c>
      <c r="AE33" s="101" t="s">
        <v>161</v>
      </c>
    </row>
    <row r="34" spans="2:31" ht="15" customHeight="1">
      <c r="B34" s="76">
        <f t="shared" si="5"/>
        <v>22</v>
      </c>
      <c r="C34" s="76" t="s">
        <v>49</v>
      </c>
      <c r="D34" s="76" t="s">
        <v>7</v>
      </c>
      <c r="E34" s="100">
        <f t="shared" si="0"/>
        <v>5.5</v>
      </c>
      <c r="H34" s="76">
        <f t="shared" si="6"/>
        <v>22</v>
      </c>
      <c r="I34" s="76" t="s">
        <v>49</v>
      </c>
      <c r="J34" s="76" t="s">
        <v>7</v>
      </c>
      <c r="K34" s="101">
        <v>5</v>
      </c>
      <c r="R34" s="76">
        <f t="shared" si="7"/>
        <v>22</v>
      </c>
      <c r="S34" s="76" t="s">
        <v>49</v>
      </c>
      <c r="T34" s="76" t="s">
        <v>7</v>
      </c>
      <c r="U34" s="101" t="s">
        <v>161</v>
      </c>
      <c r="V34" s="5">
        <v>2.98</v>
      </c>
      <c r="AB34" s="76">
        <f t="shared" si="8"/>
        <v>22</v>
      </c>
      <c r="AC34" s="76" t="s">
        <v>49</v>
      </c>
      <c r="AD34" s="76" t="s">
        <v>7</v>
      </c>
      <c r="AE34" s="101">
        <v>6</v>
      </c>
    </row>
    <row r="35" spans="2:31" ht="15" customHeight="1">
      <c r="B35" s="76">
        <f t="shared" si="5"/>
        <v>23</v>
      </c>
      <c r="C35" s="76" t="s">
        <v>51</v>
      </c>
      <c r="D35" s="76" t="s">
        <v>7</v>
      </c>
      <c r="E35" s="100" t="e">
        <f t="shared" si="0"/>
        <v>#DIV/0!</v>
      </c>
      <c r="H35" s="76">
        <f t="shared" si="6"/>
        <v>23</v>
      </c>
      <c r="I35" s="76" t="s">
        <v>51</v>
      </c>
      <c r="J35" s="76" t="s">
        <v>7</v>
      </c>
      <c r="K35" s="101" t="s">
        <v>161</v>
      </c>
      <c r="R35" s="76">
        <f t="shared" si="7"/>
        <v>23</v>
      </c>
      <c r="S35" s="76" t="s">
        <v>51</v>
      </c>
      <c r="T35" s="76" t="s">
        <v>7</v>
      </c>
      <c r="U35" s="101" t="s">
        <v>161</v>
      </c>
      <c r="AB35" s="76">
        <f t="shared" si="8"/>
        <v>23</v>
      </c>
      <c r="AC35" s="76" t="s">
        <v>51</v>
      </c>
      <c r="AD35" s="76" t="s">
        <v>7</v>
      </c>
      <c r="AE35" s="101" t="s">
        <v>161</v>
      </c>
    </row>
    <row r="36" spans="2:31" ht="15" customHeight="1">
      <c r="B36" s="76">
        <f t="shared" si="5"/>
        <v>24</v>
      </c>
      <c r="C36" s="76" t="s">
        <v>160</v>
      </c>
      <c r="D36" s="76" t="s">
        <v>7</v>
      </c>
      <c r="E36" s="100" t="e">
        <f t="shared" si="0"/>
        <v>#DIV/0!</v>
      </c>
      <c r="H36" s="76">
        <f t="shared" si="6"/>
        <v>24</v>
      </c>
      <c r="I36" s="76" t="s">
        <v>160</v>
      </c>
      <c r="J36" s="76" t="s">
        <v>7</v>
      </c>
      <c r="K36" s="101" t="s">
        <v>161</v>
      </c>
      <c r="R36" s="76">
        <f t="shared" si="7"/>
        <v>24</v>
      </c>
      <c r="S36" s="76" t="s">
        <v>160</v>
      </c>
      <c r="T36" s="76" t="s">
        <v>7</v>
      </c>
      <c r="U36" s="101" t="s">
        <v>161</v>
      </c>
      <c r="AB36" s="76">
        <f t="shared" si="8"/>
        <v>24</v>
      </c>
      <c r="AC36" s="76" t="s">
        <v>160</v>
      </c>
      <c r="AD36" s="76" t="s">
        <v>7</v>
      </c>
      <c r="AE36" s="101" t="s">
        <v>161</v>
      </c>
    </row>
    <row r="37" spans="2:31" ht="15" customHeight="1">
      <c r="B37" s="76">
        <f t="shared" si="5"/>
        <v>25</v>
      </c>
      <c r="C37" s="76" t="s">
        <v>56</v>
      </c>
      <c r="D37" s="76" t="s">
        <v>7</v>
      </c>
      <c r="E37" s="100">
        <f t="shared" si="0"/>
        <v>4.59666666666667</v>
      </c>
      <c r="H37" s="76">
        <f t="shared" si="6"/>
        <v>25</v>
      </c>
      <c r="I37" s="76" t="s">
        <v>56</v>
      </c>
      <c r="J37" s="76" t="s">
        <v>7</v>
      </c>
      <c r="K37" s="101">
        <v>5</v>
      </c>
      <c r="R37" s="76">
        <f t="shared" si="7"/>
        <v>25</v>
      </c>
      <c r="S37" s="76" t="s">
        <v>56</v>
      </c>
      <c r="T37" s="76" t="s">
        <v>7</v>
      </c>
      <c r="U37" s="101">
        <v>3.79</v>
      </c>
      <c r="AB37" s="76">
        <f t="shared" si="8"/>
        <v>25</v>
      </c>
      <c r="AC37" s="76" t="s">
        <v>56</v>
      </c>
      <c r="AD37" s="76" t="s">
        <v>7</v>
      </c>
      <c r="AE37" s="101">
        <v>5</v>
      </c>
    </row>
    <row r="38" spans="2:31" ht="15" customHeight="1">
      <c r="B38" s="76">
        <f t="shared" si="5"/>
        <v>26</v>
      </c>
      <c r="C38" s="76" t="s">
        <v>58</v>
      </c>
      <c r="D38" s="76" t="s">
        <v>7</v>
      </c>
      <c r="E38" s="100" t="e">
        <f t="shared" si="0"/>
        <v>#DIV/0!</v>
      </c>
      <c r="H38" s="76">
        <f t="shared" si="6"/>
        <v>26</v>
      </c>
      <c r="I38" s="76" t="s">
        <v>58</v>
      </c>
      <c r="J38" s="76" t="s">
        <v>7</v>
      </c>
      <c r="K38" s="101" t="s">
        <v>161</v>
      </c>
      <c r="R38" s="76">
        <f t="shared" si="7"/>
        <v>26</v>
      </c>
      <c r="S38" s="76" t="s">
        <v>58</v>
      </c>
      <c r="T38" s="76" t="s">
        <v>7</v>
      </c>
      <c r="U38" s="101" t="s">
        <v>161</v>
      </c>
      <c r="AB38" s="76">
        <f t="shared" si="8"/>
        <v>26</v>
      </c>
      <c r="AC38" s="76" t="s">
        <v>58</v>
      </c>
      <c r="AD38" s="76" t="s">
        <v>7</v>
      </c>
      <c r="AE38" s="101" t="s">
        <v>161</v>
      </c>
    </row>
    <row r="39" spans="2:31" ht="15" customHeight="1">
      <c r="B39" s="76">
        <f t="shared" si="5"/>
        <v>27</v>
      </c>
      <c r="C39" s="76" t="s">
        <v>60</v>
      </c>
      <c r="D39" s="76" t="s">
        <v>55</v>
      </c>
      <c r="E39" s="100">
        <f t="shared" si="0"/>
        <v>2.49</v>
      </c>
      <c r="H39" s="76">
        <f t="shared" si="6"/>
        <v>27</v>
      </c>
      <c r="I39" s="76" t="s">
        <v>60</v>
      </c>
      <c r="J39" s="76" t="s">
        <v>55</v>
      </c>
      <c r="K39" s="101" t="s">
        <v>161</v>
      </c>
      <c r="R39" s="76">
        <f t="shared" si="7"/>
        <v>27</v>
      </c>
      <c r="S39" s="76" t="s">
        <v>60</v>
      </c>
      <c r="T39" s="76" t="s">
        <v>55</v>
      </c>
      <c r="U39" s="101">
        <v>2.49</v>
      </c>
      <c r="AB39" s="76">
        <f t="shared" si="8"/>
        <v>27</v>
      </c>
      <c r="AC39" s="76" t="s">
        <v>60</v>
      </c>
      <c r="AD39" s="76" t="s">
        <v>55</v>
      </c>
      <c r="AE39" s="101" t="s">
        <v>161</v>
      </c>
    </row>
    <row r="40" spans="2:31" ht="15" customHeight="1">
      <c r="B40" s="76">
        <f t="shared" si="5"/>
        <v>28</v>
      </c>
      <c r="C40" s="76" t="s">
        <v>62</v>
      </c>
      <c r="D40" s="76" t="s">
        <v>7</v>
      </c>
      <c r="E40" s="100">
        <f t="shared" si="0"/>
        <v>3.495</v>
      </c>
      <c r="H40" s="76">
        <f t="shared" si="6"/>
        <v>28</v>
      </c>
      <c r="I40" s="76" t="s">
        <v>62</v>
      </c>
      <c r="J40" s="76" t="s">
        <v>7</v>
      </c>
      <c r="K40" s="101">
        <v>4</v>
      </c>
      <c r="R40" s="76">
        <f t="shared" si="7"/>
        <v>28</v>
      </c>
      <c r="S40" s="76" t="s">
        <v>62</v>
      </c>
      <c r="T40" s="76" t="s">
        <v>7</v>
      </c>
      <c r="U40" s="101">
        <v>2.99</v>
      </c>
      <c r="AB40" s="76">
        <f t="shared" si="8"/>
        <v>28</v>
      </c>
      <c r="AC40" s="76" t="s">
        <v>62</v>
      </c>
      <c r="AD40" s="76" t="s">
        <v>7</v>
      </c>
      <c r="AE40" s="101" t="s">
        <v>161</v>
      </c>
    </row>
    <row r="41" spans="2:31" ht="15" customHeight="1">
      <c r="B41" s="76">
        <f t="shared" si="5"/>
        <v>29</v>
      </c>
      <c r="C41" s="76" t="s">
        <v>64</v>
      </c>
      <c r="D41" s="76" t="s">
        <v>7</v>
      </c>
      <c r="E41" s="100">
        <f t="shared" si="0"/>
        <v>3.33</v>
      </c>
      <c r="H41" s="76">
        <f t="shared" si="6"/>
        <v>29</v>
      </c>
      <c r="I41" s="76" t="s">
        <v>64</v>
      </c>
      <c r="J41" s="76" t="s">
        <v>7</v>
      </c>
      <c r="K41" s="101">
        <v>4</v>
      </c>
      <c r="R41" s="76">
        <f t="shared" si="7"/>
        <v>29</v>
      </c>
      <c r="S41" s="76" t="s">
        <v>64</v>
      </c>
      <c r="T41" s="76" t="s">
        <v>7</v>
      </c>
      <c r="U41" s="101">
        <v>2.99</v>
      </c>
      <c r="AB41" s="76">
        <f t="shared" si="8"/>
        <v>29</v>
      </c>
      <c r="AC41" s="76" t="s">
        <v>64</v>
      </c>
      <c r="AD41" s="76" t="s">
        <v>7</v>
      </c>
      <c r="AE41" s="101">
        <v>3</v>
      </c>
    </row>
    <row r="42" spans="2:31" ht="15" customHeight="1">
      <c r="B42" s="76">
        <v>30</v>
      </c>
      <c r="C42" s="76" t="s">
        <v>66</v>
      </c>
      <c r="D42" s="76" t="s">
        <v>7</v>
      </c>
      <c r="E42" s="100">
        <f t="shared" si="0"/>
        <v>5.32666666666667</v>
      </c>
      <c r="H42" s="76">
        <v>30</v>
      </c>
      <c r="I42" s="76" t="s">
        <v>66</v>
      </c>
      <c r="J42" s="76" t="s">
        <v>7</v>
      </c>
      <c r="K42" s="101">
        <v>6</v>
      </c>
      <c r="R42" s="76">
        <v>30</v>
      </c>
      <c r="S42" s="76" t="s">
        <v>66</v>
      </c>
      <c r="T42" s="76" t="s">
        <v>7</v>
      </c>
      <c r="U42" s="101">
        <v>4.98</v>
      </c>
      <c r="AB42" s="76">
        <v>30</v>
      </c>
      <c r="AC42" s="76" t="s">
        <v>66</v>
      </c>
      <c r="AD42" s="76" t="s">
        <v>7</v>
      </c>
      <c r="AE42" s="101">
        <v>5</v>
      </c>
    </row>
    <row r="43" spans="2:31" ht="15" customHeight="1">
      <c r="B43" s="76">
        <v>31</v>
      </c>
      <c r="C43" s="76" t="s">
        <v>162</v>
      </c>
      <c r="D43" s="76" t="s">
        <v>7</v>
      </c>
      <c r="E43" s="100" t="e">
        <f t="shared" si="0"/>
        <v>#DIV/0!</v>
      </c>
      <c r="H43" s="76">
        <v>31</v>
      </c>
      <c r="I43" s="76" t="s">
        <v>162</v>
      </c>
      <c r="J43" s="76" t="s">
        <v>7</v>
      </c>
      <c r="K43" s="101" t="s">
        <v>161</v>
      </c>
      <c r="R43" s="76">
        <v>31</v>
      </c>
      <c r="S43" s="76" t="s">
        <v>162</v>
      </c>
      <c r="T43" s="76" t="s">
        <v>7</v>
      </c>
      <c r="U43" s="101" t="s">
        <v>161</v>
      </c>
      <c r="AB43" s="76">
        <v>31</v>
      </c>
      <c r="AC43" s="76" t="s">
        <v>162</v>
      </c>
      <c r="AD43" s="76" t="s">
        <v>7</v>
      </c>
      <c r="AE43" s="101" t="s">
        <v>161</v>
      </c>
    </row>
    <row r="44" spans="2:31" ht="15" customHeight="1">
      <c r="B44" s="76">
        <f aca="true" t="shared" si="9" ref="B44:B50">B43+1</f>
        <v>32</v>
      </c>
      <c r="C44" s="76" t="s">
        <v>70</v>
      </c>
      <c r="D44" s="76" t="s">
        <v>7</v>
      </c>
      <c r="E44" s="100">
        <f t="shared" si="0"/>
        <v>24.5</v>
      </c>
      <c r="H44" s="76">
        <f aca="true" t="shared" si="10" ref="H44:H50">H43+1</f>
        <v>32</v>
      </c>
      <c r="I44" s="76" t="s">
        <v>70</v>
      </c>
      <c r="J44" s="76" t="s">
        <v>7</v>
      </c>
      <c r="K44" s="101">
        <v>24</v>
      </c>
      <c r="R44" s="76">
        <f aca="true" t="shared" si="11" ref="R44:R50">R43+1</f>
        <v>32</v>
      </c>
      <c r="S44" s="76" t="s">
        <v>70</v>
      </c>
      <c r="T44" s="76" t="s">
        <v>7</v>
      </c>
      <c r="U44" s="101" t="s">
        <v>161</v>
      </c>
      <c r="V44" s="5">
        <v>37.98</v>
      </c>
      <c r="AB44" s="76">
        <f aca="true" t="shared" si="12" ref="AB44:AB50">AB43+1</f>
        <v>32</v>
      </c>
      <c r="AC44" s="76" t="s">
        <v>70</v>
      </c>
      <c r="AD44" s="76" t="s">
        <v>7</v>
      </c>
      <c r="AE44" s="101">
        <v>25</v>
      </c>
    </row>
    <row r="45" spans="2:31" ht="15" customHeight="1">
      <c r="B45" s="76">
        <f t="shared" si="9"/>
        <v>33</v>
      </c>
      <c r="C45" s="76" t="s">
        <v>163</v>
      </c>
      <c r="D45" s="76" t="s">
        <v>74</v>
      </c>
      <c r="E45" s="100" t="e">
        <f t="shared" si="0"/>
        <v>#DIV/0!</v>
      </c>
      <c r="H45" s="76">
        <f t="shared" si="10"/>
        <v>33</v>
      </c>
      <c r="I45" s="76" t="s">
        <v>163</v>
      </c>
      <c r="J45" s="76" t="s">
        <v>74</v>
      </c>
      <c r="K45" s="101" t="s">
        <v>161</v>
      </c>
      <c r="R45" s="76">
        <f t="shared" si="11"/>
        <v>33</v>
      </c>
      <c r="S45" s="76" t="s">
        <v>163</v>
      </c>
      <c r="T45" s="76" t="s">
        <v>74</v>
      </c>
      <c r="U45" s="101" t="s">
        <v>161</v>
      </c>
      <c r="AB45" s="76">
        <f t="shared" si="12"/>
        <v>33</v>
      </c>
      <c r="AC45" s="76" t="s">
        <v>163</v>
      </c>
      <c r="AD45" s="76" t="s">
        <v>74</v>
      </c>
      <c r="AE45" s="101" t="s">
        <v>161</v>
      </c>
    </row>
    <row r="46" spans="2:31" ht="15" customHeight="1">
      <c r="B46" s="76">
        <f t="shared" si="9"/>
        <v>34</v>
      </c>
      <c r="C46" s="76" t="s">
        <v>75</v>
      </c>
      <c r="D46" s="76" t="s">
        <v>74</v>
      </c>
      <c r="E46" s="100">
        <f t="shared" si="0"/>
        <v>9</v>
      </c>
      <c r="H46" s="76">
        <f t="shared" si="10"/>
        <v>34</v>
      </c>
      <c r="I46" s="76" t="s">
        <v>75</v>
      </c>
      <c r="J46" s="76" t="s">
        <v>74</v>
      </c>
      <c r="K46" s="101">
        <v>10</v>
      </c>
      <c r="R46" s="76">
        <f t="shared" si="11"/>
        <v>34</v>
      </c>
      <c r="S46" s="76" t="s">
        <v>75</v>
      </c>
      <c r="T46" s="76" t="s">
        <v>74</v>
      </c>
      <c r="U46" s="101" t="s">
        <v>161</v>
      </c>
      <c r="AB46" s="76">
        <f t="shared" si="12"/>
        <v>34</v>
      </c>
      <c r="AC46" s="76" t="s">
        <v>75</v>
      </c>
      <c r="AD46" s="76" t="s">
        <v>74</v>
      </c>
      <c r="AE46" s="101">
        <v>8</v>
      </c>
    </row>
    <row r="47" spans="2:31" ht="15" customHeight="1">
      <c r="B47" s="76">
        <f t="shared" si="9"/>
        <v>35</v>
      </c>
      <c r="C47" s="76" t="s">
        <v>164</v>
      </c>
      <c r="D47" s="76" t="s">
        <v>74</v>
      </c>
      <c r="E47" s="100">
        <f t="shared" si="0"/>
        <v>13.56</v>
      </c>
      <c r="H47" s="76">
        <f t="shared" si="10"/>
        <v>35</v>
      </c>
      <c r="I47" s="76" t="s">
        <v>164</v>
      </c>
      <c r="J47" s="76" t="s">
        <v>74</v>
      </c>
      <c r="K47" s="101" t="s">
        <v>161</v>
      </c>
      <c r="R47" s="76">
        <f t="shared" si="11"/>
        <v>35</v>
      </c>
      <c r="S47" s="76" t="s">
        <v>164</v>
      </c>
      <c r="T47" s="76" t="s">
        <v>74</v>
      </c>
      <c r="U47" s="101">
        <v>13.56</v>
      </c>
      <c r="AB47" s="76">
        <f t="shared" si="12"/>
        <v>35</v>
      </c>
      <c r="AC47" s="76" t="s">
        <v>164</v>
      </c>
      <c r="AD47" s="76" t="s">
        <v>74</v>
      </c>
      <c r="AE47" s="101" t="s">
        <v>161</v>
      </c>
    </row>
    <row r="48" spans="2:32" ht="13.5" customHeight="1">
      <c r="B48" s="76">
        <f t="shared" si="9"/>
        <v>36</v>
      </c>
      <c r="C48" s="76" t="s">
        <v>78</v>
      </c>
      <c r="D48" s="76" t="s">
        <v>74</v>
      </c>
      <c r="E48" s="100">
        <f t="shared" si="0"/>
        <v>4.5</v>
      </c>
      <c r="H48" s="76">
        <f t="shared" si="10"/>
        <v>36</v>
      </c>
      <c r="I48" s="76" t="s">
        <v>78</v>
      </c>
      <c r="J48" s="76" t="s">
        <v>74</v>
      </c>
      <c r="K48" s="101">
        <v>9</v>
      </c>
      <c r="R48" s="76">
        <f t="shared" si="11"/>
        <v>36</v>
      </c>
      <c r="S48" s="76" t="s">
        <v>78</v>
      </c>
      <c r="T48" s="76" t="s">
        <v>74</v>
      </c>
      <c r="U48" s="101" t="s">
        <v>161</v>
      </c>
      <c r="AB48" s="76">
        <f t="shared" si="12"/>
        <v>36</v>
      </c>
      <c r="AC48" s="76" t="s">
        <v>78</v>
      </c>
      <c r="AD48" s="76" t="s">
        <v>74</v>
      </c>
      <c r="AE48" s="101">
        <v>0</v>
      </c>
      <c r="AF48" s="5">
        <v>15</v>
      </c>
    </row>
    <row r="49" spans="2:31" ht="15" customHeight="1">
      <c r="B49" s="76">
        <f t="shared" si="9"/>
        <v>37</v>
      </c>
      <c r="C49" s="76" t="s">
        <v>165</v>
      </c>
      <c r="D49" s="76" t="s">
        <v>7</v>
      </c>
      <c r="E49" s="100" t="e">
        <f t="shared" si="0"/>
        <v>#DIV/0!</v>
      </c>
      <c r="H49" s="76">
        <f t="shared" si="10"/>
        <v>37</v>
      </c>
      <c r="I49" s="76" t="s">
        <v>165</v>
      </c>
      <c r="J49" s="76" t="s">
        <v>7</v>
      </c>
      <c r="K49" s="101" t="s">
        <v>161</v>
      </c>
      <c r="R49" s="76">
        <f t="shared" si="11"/>
        <v>37</v>
      </c>
      <c r="S49" s="76" t="s">
        <v>165</v>
      </c>
      <c r="T49" s="76" t="s">
        <v>7</v>
      </c>
      <c r="U49" s="101" t="s">
        <v>161</v>
      </c>
      <c r="AB49" s="76">
        <f t="shared" si="12"/>
        <v>37</v>
      </c>
      <c r="AC49" s="76" t="s">
        <v>165</v>
      </c>
      <c r="AD49" s="76" t="s">
        <v>7</v>
      </c>
      <c r="AE49" s="101" t="s">
        <v>161</v>
      </c>
    </row>
    <row r="50" spans="2:31" ht="15" customHeight="1">
      <c r="B50" s="76">
        <f t="shared" si="9"/>
        <v>38</v>
      </c>
      <c r="C50" s="76" t="s">
        <v>82</v>
      </c>
      <c r="D50" s="76" t="s">
        <v>74</v>
      </c>
      <c r="E50" s="100">
        <f t="shared" si="0"/>
        <v>3.25</v>
      </c>
      <c r="H50" s="76">
        <f t="shared" si="10"/>
        <v>38</v>
      </c>
      <c r="I50" s="76" t="s">
        <v>82</v>
      </c>
      <c r="J50" s="76" t="s">
        <v>74</v>
      </c>
      <c r="K50" s="101">
        <v>3</v>
      </c>
      <c r="R50" s="76">
        <f t="shared" si="11"/>
        <v>38</v>
      </c>
      <c r="S50" s="76" t="s">
        <v>82</v>
      </c>
      <c r="T50" s="76" t="s">
        <v>74</v>
      </c>
      <c r="U50" s="101" t="s">
        <v>161</v>
      </c>
      <c r="V50" s="5">
        <v>1.49</v>
      </c>
      <c r="AB50" s="76">
        <f t="shared" si="12"/>
        <v>38</v>
      </c>
      <c r="AC50" s="76" t="s">
        <v>82</v>
      </c>
      <c r="AD50" s="76" t="s">
        <v>74</v>
      </c>
      <c r="AE50" s="101">
        <v>3.5</v>
      </c>
    </row>
    <row r="51" spans="2:31" ht="15" customHeight="1">
      <c r="B51" s="76">
        <v>39</v>
      </c>
      <c r="C51" s="76" t="s">
        <v>84</v>
      </c>
      <c r="D51" s="76" t="s">
        <v>7</v>
      </c>
      <c r="E51" s="100">
        <f t="shared" si="0"/>
        <v>10</v>
      </c>
      <c r="H51" s="76">
        <v>39</v>
      </c>
      <c r="I51" s="76" t="s">
        <v>84</v>
      </c>
      <c r="J51" s="76" t="s">
        <v>7</v>
      </c>
      <c r="K51" s="101" t="s">
        <v>161</v>
      </c>
      <c r="L51" s="5">
        <v>15</v>
      </c>
      <c r="R51" s="76">
        <v>39</v>
      </c>
      <c r="S51" s="76" t="s">
        <v>84</v>
      </c>
      <c r="T51" s="76" t="s">
        <v>7</v>
      </c>
      <c r="U51" s="101" t="s">
        <v>161</v>
      </c>
      <c r="AB51" s="76">
        <v>39</v>
      </c>
      <c r="AC51" s="76" t="s">
        <v>84</v>
      </c>
      <c r="AD51" s="76" t="s">
        <v>7</v>
      </c>
      <c r="AE51" s="101">
        <v>10</v>
      </c>
    </row>
    <row r="52" spans="2:31" ht="15" customHeight="1">
      <c r="B52" s="76">
        <v>40</v>
      </c>
      <c r="C52" s="76" t="s">
        <v>86</v>
      </c>
      <c r="D52" s="76" t="s">
        <v>7</v>
      </c>
      <c r="E52" s="100">
        <f t="shared" si="0"/>
        <v>2.49333333333333</v>
      </c>
      <c r="H52" s="76">
        <v>40</v>
      </c>
      <c r="I52" s="76" t="s">
        <v>86</v>
      </c>
      <c r="J52" s="76" t="s">
        <v>7</v>
      </c>
      <c r="K52" s="101">
        <v>3</v>
      </c>
      <c r="R52" s="76">
        <v>40</v>
      </c>
      <c r="S52" s="76" t="s">
        <v>86</v>
      </c>
      <c r="T52" s="76" t="s">
        <v>7</v>
      </c>
      <c r="U52" s="101">
        <v>1.98</v>
      </c>
      <c r="AB52" s="76">
        <v>40</v>
      </c>
      <c r="AC52" s="76" t="s">
        <v>86</v>
      </c>
      <c r="AD52" s="76" t="s">
        <v>7</v>
      </c>
      <c r="AE52" s="101">
        <v>2.5</v>
      </c>
    </row>
    <row r="53" spans="2:31" ht="15" customHeight="1">
      <c r="B53" s="76">
        <v>41</v>
      </c>
      <c r="C53" s="76" t="s">
        <v>88</v>
      </c>
      <c r="D53" s="76" t="s">
        <v>7</v>
      </c>
      <c r="E53" s="100">
        <f t="shared" si="0"/>
        <v>3.33</v>
      </c>
      <c r="H53" s="76">
        <v>41</v>
      </c>
      <c r="I53" s="76" t="s">
        <v>88</v>
      </c>
      <c r="J53" s="76" t="s">
        <v>7</v>
      </c>
      <c r="K53" s="101">
        <v>4</v>
      </c>
      <c r="R53" s="76">
        <v>41</v>
      </c>
      <c r="S53" s="76" t="s">
        <v>88</v>
      </c>
      <c r="T53" s="76" t="s">
        <v>7</v>
      </c>
      <c r="U53" s="101">
        <v>2.99</v>
      </c>
      <c r="AB53" s="76">
        <v>41</v>
      </c>
      <c r="AC53" s="76" t="s">
        <v>88</v>
      </c>
      <c r="AD53" s="76" t="s">
        <v>7</v>
      </c>
      <c r="AE53" s="101">
        <v>3</v>
      </c>
    </row>
    <row r="54" spans="2:31" ht="15" customHeight="1">
      <c r="B54" s="76">
        <v>42</v>
      </c>
      <c r="C54" s="76" t="s">
        <v>90</v>
      </c>
      <c r="D54" s="76" t="s">
        <v>7</v>
      </c>
      <c r="E54" s="100">
        <f t="shared" si="0"/>
        <v>9.16666666666667</v>
      </c>
      <c r="H54" s="76">
        <v>42</v>
      </c>
      <c r="I54" s="76" t="s">
        <v>90</v>
      </c>
      <c r="J54" s="76" t="s">
        <v>7</v>
      </c>
      <c r="K54" s="101">
        <v>11</v>
      </c>
      <c r="R54" s="76">
        <v>42</v>
      </c>
      <c r="S54" s="76" t="s">
        <v>90</v>
      </c>
      <c r="T54" s="76" t="s">
        <v>7</v>
      </c>
      <c r="U54" s="101">
        <v>10.5</v>
      </c>
      <c r="AB54" s="76">
        <v>42</v>
      </c>
      <c r="AC54" s="76" t="s">
        <v>90</v>
      </c>
      <c r="AD54" s="76" t="s">
        <v>7</v>
      </c>
      <c r="AE54" s="101">
        <v>6</v>
      </c>
    </row>
    <row r="55" spans="2:31" ht="13.5" customHeight="1">
      <c r="B55" s="76">
        <v>43</v>
      </c>
      <c r="C55" s="76" t="s">
        <v>166</v>
      </c>
      <c r="D55" s="76" t="s">
        <v>7</v>
      </c>
      <c r="E55" s="100">
        <f t="shared" si="0"/>
        <v>8.465</v>
      </c>
      <c r="H55" s="76">
        <v>43</v>
      </c>
      <c r="I55" s="76" t="s">
        <v>166</v>
      </c>
      <c r="J55" s="76" t="s">
        <v>7</v>
      </c>
      <c r="K55" s="101" t="s">
        <v>161</v>
      </c>
      <c r="L55" s="5">
        <v>10</v>
      </c>
      <c r="R55" s="76">
        <v>43</v>
      </c>
      <c r="S55" s="76" t="s">
        <v>166</v>
      </c>
      <c r="T55" s="76" t="s">
        <v>7</v>
      </c>
      <c r="U55" s="107">
        <v>8.93</v>
      </c>
      <c r="AB55" s="76">
        <v>43</v>
      </c>
      <c r="AC55" s="76" t="s">
        <v>166</v>
      </c>
      <c r="AD55" s="76" t="s">
        <v>7</v>
      </c>
      <c r="AE55" s="107">
        <v>8</v>
      </c>
    </row>
    <row r="56" spans="2:31" ht="15" customHeight="1">
      <c r="B56" s="76">
        <v>44</v>
      </c>
      <c r="C56" s="76" t="s">
        <v>94</v>
      </c>
      <c r="D56" s="76" t="s">
        <v>7</v>
      </c>
      <c r="E56" s="100" t="e">
        <f t="shared" si="0"/>
        <v>#DIV/0!</v>
      </c>
      <c r="H56" s="76">
        <v>44</v>
      </c>
      <c r="I56" s="76" t="s">
        <v>94</v>
      </c>
      <c r="J56" s="76" t="s">
        <v>7</v>
      </c>
      <c r="K56" s="109" t="s">
        <v>161</v>
      </c>
      <c r="R56" s="76">
        <v>44</v>
      </c>
      <c r="S56" s="76" t="s">
        <v>94</v>
      </c>
      <c r="T56" s="76" t="s">
        <v>7</v>
      </c>
      <c r="U56" s="110" t="s">
        <v>161</v>
      </c>
      <c r="AB56" s="76">
        <v>44</v>
      </c>
      <c r="AC56" s="76" t="s">
        <v>94</v>
      </c>
      <c r="AD56" s="76" t="s">
        <v>7</v>
      </c>
      <c r="AE56" s="110" t="s">
        <v>161</v>
      </c>
    </row>
    <row r="57" spans="2:31" ht="15" customHeight="1">
      <c r="B57" s="76">
        <v>45</v>
      </c>
      <c r="C57" s="76" t="s">
        <v>96</v>
      </c>
      <c r="D57" s="103" t="s">
        <v>7</v>
      </c>
      <c r="E57" s="100">
        <f t="shared" si="0"/>
        <v>11.1633333333333</v>
      </c>
      <c r="H57" s="76">
        <v>45</v>
      </c>
      <c r="I57" s="76" t="s">
        <v>96</v>
      </c>
      <c r="J57" s="103" t="s">
        <v>7</v>
      </c>
      <c r="K57" s="107">
        <v>9</v>
      </c>
      <c r="R57" s="76">
        <v>45</v>
      </c>
      <c r="S57" s="76" t="s">
        <v>96</v>
      </c>
      <c r="T57" s="103" t="s">
        <v>7</v>
      </c>
      <c r="U57" s="107">
        <v>6.49</v>
      </c>
      <c r="AB57" s="76">
        <v>45</v>
      </c>
      <c r="AC57" s="76" t="s">
        <v>96</v>
      </c>
      <c r="AD57" s="103" t="s">
        <v>7</v>
      </c>
      <c r="AE57" s="107">
        <v>18</v>
      </c>
    </row>
    <row r="58" spans="2:31" ht="13.5" customHeight="1">
      <c r="B58" s="76">
        <v>46</v>
      </c>
      <c r="C58" s="76" t="s">
        <v>167</v>
      </c>
      <c r="D58" s="103" t="s">
        <v>34</v>
      </c>
      <c r="E58" s="100">
        <f t="shared" si="0"/>
        <v>2.095</v>
      </c>
      <c r="H58" s="76">
        <v>46</v>
      </c>
      <c r="I58" s="76" t="s">
        <v>167</v>
      </c>
      <c r="J58" s="103" t="s">
        <v>34</v>
      </c>
      <c r="K58" s="101" t="s">
        <v>161</v>
      </c>
      <c r="L58" s="5">
        <v>3</v>
      </c>
      <c r="R58" s="76">
        <v>46</v>
      </c>
      <c r="S58" s="76" t="s">
        <v>167</v>
      </c>
      <c r="T58" s="103" t="s">
        <v>34</v>
      </c>
      <c r="U58" s="107">
        <v>2.19</v>
      </c>
      <c r="AB58" s="76">
        <v>46</v>
      </c>
      <c r="AC58" s="76" t="s">
        <v>167</v>
      </c>
      <c r="AD58" s="103" t="s">
        <v>34</v>
      </c>
      <c r="AE58" s="107">
        <v>2</v>
      </c>
    </row>
    <row r="59" ht="15" customHeight="1">
      <c r="K59" s="107"/>
    </row>
  </sheetData>
  <sheetProtection selectLockedCells="1" selectUnlockedCells="1"/>
  <mergeCells count="42">
    <mergeCell ref="B5:B6"/>
    <mergeCell ref="C5:E6"/>
    <mergeCell ref="H5:I5"/>
    <mergeCell ref="J5:O5"/>
    <mergeCell ref="R5:S5"/>
    <mergeCell ref="T5:Y5"/>
    <mergeCell ref="AB5:AC5"/>
    <mergeCell ref="AD5:AI5"/>
    <mergeCell ref="H6:I6"/>
    <mergeCell ref="J6:O6"/>
    <mergeCell ref="R6:S6"/>
    <mergeCell ref="T6:Y6"/>
    <mergeCell ref="AB6:AC6"/>
    <mergeCell ref="AD6:AI6"/>
    <mergeCell ref="H7:I7"/>
    <mergeCell ref="J7:O7"/>
    <mergeCell ref="R7:S7"/>
    <mergeCell ref="T7:Y7"/>
    <mergeCell ref="AB7:AC7"/>
    <mergeCell ref="AD7:AI7"/>
    <mergeCell ref="H8:I8"/>
    <mergeCell ref="J8:O8"/>
    <mergeCell ref="R8:S8"/>
    <mergeCell ref="T8:Y8"/>
    <mergeCell ref="AB8:AC8"/>
    <mergeCell ref="AD8:AI8"/>
    <mergeCell ref="B9:E10"/>
    <mergeCell ref="H9:I9"/>
    <mergeCell ref="J9:O9"/>
    <mergeCell ref="R9:S9"/>
    <mergeCell ref="T9:Y9"/>
    <mergeCell ref="AB9:AC9"/>
    <mergeCell ref="AD9:AI9"/>
    <mergeCell ref="H10:I10"/>
    <mergeCell ref="J10:O10"/>
    <mergeCell ref="R10:S10"/>
    <mergeCell ref="T10:Y10"/>
    <mergeCell ref="AB10:AC10"/>
    <mergeCell ref="AD10:AI10"/>
    <mergeCell ref="M12:N12"/>
    <mergeCell ref="W12:X12"/>
    <mergeCell ref="AG12:AH12"/>
  </mergeCells>
  <printOptions/>
  <pageMargins left="0.5118055555555555" right="0.5118055555555555" top="0.7875" bottom="0.78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B5:AI59"/>
  <sheetViews>
    <sheetView zoomScale="90" zoomScaleNormal="90" workbookViewId="0" topLeftCell="S4">
      <selection activeCell="AG4" sqref="AG4"/>
    </sheetView>
  </sheetViews>
  <sheetFormatPr defaultColWidth="9.140625" defaultRowHeight="15" customHeight="1"/>
  <cols>
    <col min="1" max="1" width="8.7109375" style="5" customWidth="1"/>
    <col min="2" max="2" width="10.421875" style="5" customWidth="1"/>
    <col min="3" max="3" width="32.140625" style="5" customWidth="1"/>
    <col min="4" max="4" width="8.7109375" style="5" customWidth="1"/>
    <col min="5" max="5" width="10.28125" style="5" customWidth="1"/>
    <col min="6" max="8" width="8.7109375" style="5" customWidth="1"/>
    <col min="9" max="9" width="32.140625" style="5" customWidth="1"/>
    <col min="10" max="10" width="8.7109375" style="5" customWidth="1"/>
    <col min="11" max="11" width="10.57421875" style="5" customWidth="1"/>
    <col min="12" max="18" width="8.7109375" style="5" customWidth="1"/>
    <col min="19" max="19" width="32.140625" style="5" customWidth="1"/>
    <col min="20" max="20" width="8.7109375" style="5" customWidth="1"/>
    <col min="21" max="21" width="9.421875" style="5" customWidth="1"/>
    <col min="22" max="28" width="8.7109375" style="5" customWidth="1"/>
    <col min="29" max="29" width="32.140625" style="5" customWidth="1"/>
    <col min="30" max="30" width="8.7109375" style="5" customWidth="1"/>
    <col min="31" max="31" width="9.8515625" style="5" customWidth="1"/>
    <col min="32" max="34" width="8.7109375" style="5" customWidth="1"/>
    <col min="35" max="35" width="10.7109375" style="5" customWidth="1"/>
    <col min="36" max="16384" width="8.7109375" style="5" customWidth="1"/>
  </cols>
  <sheetData>
    <row r="5" spans="2:35" ht="13.5" customHeight="1">
      <c r="B5" s="89" t="s">
        <v>168</v>
      </c>
      <c r="C5" s="90" t="s">
        <v>229</v>
      </c>
      <c r="D5" s="90"/>
      <c r="E5" s="90"/>
      <c r="H5" s="92" t="s">
        <v>170</v>
      </c>
      <c r="I5" s="92"/>
      <c r="J5" s="93" t="s">
        <v>230</v>
      </c>
      <c r="K5" s="93"/>
      <c r="L5" s="93"/>
      <c r="M5" s="93"/>
      <c r="N5" s="93"/>
      <c r="O5" s="93"/>
      <c r="R5" s="92" t="s">
        <v>170</v>
      </c>
      <c r="S5" s="92"/>
      <c r="T5" s="93" t="s">
        <v>231</v>
      </c>
      <c r="U5" s="93"/>
      <c r="V5" s="93"/>
      <c r="W5" s="93"/>
      <c r="X5" s="93"/>
      <c r="Y5" s="93"/>
      <c r="AB5" s="92" t="s">
        <v>170</v>
      </c>
      <c r="AC5" s="92"/>
      <c r="AD5" s="93" t="s">
        <v>232</v>
      </c>
      <c r="AE5" s="93"/>
      <c r="AF5" s="93"/>
      <c r="AG5" s="93"/>
      <c r="AH5" s="93"/>
      <c r="AI5" s="93"/>
    </row>
    <row r="6" spans="2:35" ht="13.5" customHeight="1">
      <c r="B6" s="89"/>
      <c r="C6" s="90"/>
      <c r="D6" s="90"/>
      <c r="E6" s="90"/>
      <c r="H6" s="94" t="s">
        <v>174</v>
      </c>
      <c r="I6" s="94"/>
      <c r="J6" s="95"/>
      <c r="K6" s="95"/>
      <c r="L6" s="95"/>
      <c r="M6" s="95"/>
      <c r="N6" s="95"/>
      <c r="O6" s="95"/>
      <c r="R6" s="94" t="s">
        <v>174</v>
      </c>
      <c r="S6" s="94"/>
      <c r="T6" s="95">
        <v>12777407</v>
      </c>
      <c r="U6" s="95"/>
      <c r="V6" s="95"/>
      <c r="W6" s="95"/>
      <c r="X6" s="95"/>
      <c r="Y6" s="95"/>
      <c r="AB6" s="94" t="s">
        <v>174</v>
      </c>
      <c r="AC6" s="94"/>
      <c r="AD6" s="95" t="s">
        <v>233</v>
      </c>
      <c r="AE6" s="95"/>
      <c r="AF6" s="95"/>
      <c r="AG6" s="95"/>
      <c r="AH6" s="95"/>
      <c r="AI6" s="95"/>
    </row>
    <row r="7" spans="8:35" ht="13.5" customHeight="1">
      <c r="H7" s="94" t="s">
        <v>179</v>
      </c>
      <c r="I7" s="94"/>
      <c r="J7" s="95" t="s">
        <v>234</v>
      </c>
      <c r="K7" s="95"/>
      <c r="L7" s="95"/>
      <c r="M7" s="95"/>
      <c r="N7" s="95"/>
      <c r="O7" s="95"/>
      <c r="R7" s="94" t="s">
        <v>179</v>
      </c>
      <c r="S7" s="94"/>
      <c r="T7" s="95" t="s">
        <v>235</v>
      </c>
      <c r="U7" s="95"/>
      <c r="V7" s="95"/>
      <c r="W7" s="95"/>
      <c r="X7" s="95"/>
      <c r="Y7" s="95"/>
      <c r="AB7" s="94" t="s">
        <v>179</v>
      </c>
      <c r="AC7" s="94"/>
      <c r="AD7" s="95" t="s">
        <v>236</v>
      </c>
      <c r="AE7" s="95"/>
      <c r="AF7" s="95"/>
      <c r="AG7" s="95"/>
      <c r="AH7" s="95"/>
      <c r="AI7" s="95"/>
    </row>
    <row r="8" spans="8:35" ht="13.5" customHeight="1">
      <c r="H8" s="96" t="s">
        <v>183</v>
      </c>
      <c r="I8" s="96"/>
      <c r="J8" s="97" t="s">
        <v>237</v>
      </c>
      <c r="K8" s="97"/>
      <c r="L8" s="97"/>
      <c r="M8" s="97"/>
      <c r="N8" s="97"/>
      <c r="O8" s="97"/>
      <c r="R8" s="96" t="s">
        <v>183</v>
      </c>
      <c r="S8" s="96"/>
      <c r="T8" s="97" t="s">
        <v>238</v>
      </c>
      <c r="U8" s="97"/>
      <c r="V8" s="97"/>
      <c r="W8" s="97"/>
      <c r="X8" s="97"/>
      <c r="Y8" s="97"/>
      <c r="AB8" s="96" t="s">
        <v>183</v>
      </c>
      <c r="AC8" s="96"/>
      <c r="AD8" s="97" t="s">
        <v>239</v>
      </c>
      <c r="AE8" s="97"/>
      <c r="AF8" s="97"/>
      <c r="AG8" s="97"/>
      <c r="AH8" s="97"/>
      <c r="AI8" s="97"/>
    </row>
    <row r="9" spans="2:35" ht="15" customHeight="1">
      <c r="B9" s="98" t="s">
        <v>187</v>
      </c>
      <c r="C9" s="98"/>
      <c r="D9" s="98"/>
      <c r="E9" s="98"/>
      <c r="H9" s="99" t="s">
        <v>188</v>
      </c>
      <c r="I9" s="99"/>
      <c r="J9" s="99" t="s">
        <v>189</v>
      </c>
      <c r="K9" s="99"/>
      <c r="L9" s="99"/>
      <c r="M9" s="99"/>
      <c r="N9" s="99"/>
      <c r="O9" s="99"/>
      <c r="R9" s="99" t="s">
        <v>188</v>
      </c>
      <c r="S9" s="99"/>
      <c r="T9" s="99" t="s">
        <v>189</v>
      </c>
      <c r="U9" s="99"/>
      <c r="V9" s="99"/>
      <c r="W9" s="99"/>
      <c r="X9" s="99"/>
      <c r="Y9" s="99"/>
      <c r="AB9" s="99" t="s">
        <v>188</v>
      </c>
      <c r="AC9" s="99"/>
      <c r="AD9" s="99" t="s">
        <v>189</v>
      </c>
      <c r="AE9" s="99"/>
      <c r="AF9" s="99"/>
      <c r="AG9" s="99"/>
      <c r="AH9" s="99"/>
      <c r="AI9" s="99"/>
    </row>
    <row r="10" spans="2:35" ht="15.75" customHeight="1">
      <c r="B10" s="98"/>
      <c r="C10" s="98"/>
      <c r="D10" s="98"/>
      <c r="E10" s="98"/>
      <c r="H10" s="99" t="s">
        <v>190</v>
      </c>
      <c r="I10" s="99"/>
      <c r="J10" s="99" t="s">
        <v>240</v>
      </c>
      <c r="K10" s="99"/>
      <c r="L10" s="99"/>
      <c r="M10" s="99"/>
      <c r="N10" s="99"/>
      <c r="O10" s="99"/>
      <c r="R10" s="99" t="s">
        <v>190</v>
      </c>
      <c r="S10" s="99"/>
      <c r="T10" s="99" t="s">
        <v>241</v>
      </c>
      <c r="U10" s="99"/>
      <c r="V10" s="99"/>
      <c r="W10" s="99"/>
      <c r="X10" s="99"/>
      <c r="Y10" s="99"/>
      <c r="AB10" s="99" t="s">
        <v>190</v>
      </c>
      <c r="AC10" s="99"/>
      <c r="AD10" s="99" t="s">
        <v>242</v>
      </c>
      <c r="AE10" s="99"/>
      <c r="AF10" s="99"/>
      <c r="AG10" s="99"/>
      <c r="AH10" s="99"/>
      <c r="AI10" s="99"/>
    </row>
    <row r="11" spans="9:29" ht="14.25" customHeight="1">
      <c r="I11" s="40"/>
      <c r="S11" s="40"/>
      <c r="AC11" s="40"/>
    </row>
    <row r="12" spans="2:35" ht="15" customHeight="1">
      <c r="B12" s="76" t="s">
        <v>1</v>
      </c>
      <c r="C12" s="76" t="s">
        <v>136</v>
      </c>
      <c r="D12" s="76" t="s">
        <v>137</v>
      </c>
      <c r="E12" s="100" t="s">
        <v>194</v>
      </c>
      <c r="H12" s="76" t="s">
        <v>1</v>
      </c>
      <c r="I12" s="76" t="s">
        <v>136</v>
      </c>
      <c r="J12" s="76" t="s">
        <v>137</v>
      </c>
      <c r="K12" s="101" t="s">
        <v>194</v>
      </c>
      <c r="M12" s="76" t="s">
        <v>195</v>
      </c>
      <c r="N12" s="76"/>
      <c r="O12" s="102"/>
      <c r="R12" s="76" t="s">
        <v>1</v>
      </c>
      <c r="S12" s="76" t="s">
        <v>136</v>
      </c>
      <c r="T12" s="76" t="s">
        <v>137</v>
      </c>
      <c r="U12" s="101" t="s">
        <v>194</v>
      </c>
      <c r="W12" s="76" t="s">
        <v>195</v>
      </c>
      <c r="X12" s="76"/>
      <c r="Y12" s="102"/>
      <c r="AB12" s="76" t="s">
        <v>1</v>
      </c>
      <c r="AC12" s="76" t="s">
        <v>136</v>
      </c>
      <c r="AD12" s="76" t="s">
        <v>137</v>
      </c>
      <c r="AE12" s="101" t="s">
        <v>194</v>
      </c>
      <c r="AG12" s="76" t="s">
        <v>195</v>
      </c>
      <c r="AH12" s="76"/>
      <c r="AI12" s="102"/>
    </row>
    <row r="13" spans="2:31" ht="13.5" customHeight="1">
      <c r="B13" s="76">
        <v>1</v>
      </c>
      <c r="C13" s="76" t="s">
        <v>5</v>
      </c>
      <c r="D13" s="76" t="s">
        <v>7</v>
      </c>
      <c r="E13" s="100" t="e">
        <f aca="true" t="shared" si="0" ref="E13:E56">AVERAGE($K13,$U13,$AE13)</f>
        <v>#DIV/0!</v>
      </c>
      <c r="H13" s="76">
        <v>1</v>
      </c>
      <c r="I13" s="76" t="s">
        <v>5</v>
      </c>
      <c r="J13" s="76" t="s">
        <v>7</v>
      </c>
      <c r="K13" s="101" t="s">
        <v>161</v>
      </c>
      <c r="R13" s="76">
        <v>1</v>
      </c>
      <c r="S13" s="76" t="s">
        <v>5</v>
      </c>
      <c r="T13" s="76" t="s">
        <v>7</v>
      </c>
      <c r="U13" s="101" t="s">
        <v>161</v>
      </c>
      <c r="AB13" s="76">
        <v>1</v>
      </c>
      <c r="AC13" s="76" t="s">
        <v>5</v>
      </c>
      <c r="AD13" s="76" t="s">
        <v>7</v>
      </c>
      <c r="AE13" s="101" t="s">
        <v>161</v>
      </c>
    </row>
    <row r="14" spans="2:31" ht="15" customHeight="1">
      <c r="B14" s="76">
        <f aca="true" t="shared" si="1" ref="B14:B17">B13+1</f>
        <v>2</v>
      </c>
      <c r="C14" s="76" t="s">
        <v>8</v>
      </c>
      <c r="D14" s="76" t="s">
        <v>7</v>
      </c>
      <c r="E14" s="100">
        <f t="shared" si="0"/>
        <v>2.66666666666667</v>
      </c>
      <c r="H14" s="76">
        <f aca="true" t="shared" si="2" ref="H14:H17">H13+1</f>
        <v>2</v>
      </c>
      <c r="I14" s="76" t="s">
        <v>8</v>
      </c>
      <c r="J14" s="76" t="s">
        <v>7</v>
      </c>
      <c r="K14" s="101">
        <v>3</v>
      </c>
      <c r="R14" s="76">
        <f aca="true" t="shared" si="3" ref="R14:R17">R13+1</f>
        <v>2</v>
      </c>
      <c r="S14" s="76" t="s">
        <v>8</v>
      </c>
      <c r="T14" s="76" t="s">
        <v>7</v>
      </c>
      <c r="U14" s="101">
        <v>2.5</v>
      </c>
      <c r="AB14" s="76">
        <f aca="true" t="shared" si="4" ref="AB14:AB17">AB13+1</f>
        <v>2</v>
      </c>
      <c r="AC14" s="76" t="s">
        <v>8</v>
      </c>
      <c r="AD14" s="76" t="s">
        <v>7</v>
      </c>
      <c r="AE14" s="101">
        <v>2.5</v>
      </c>
    </row>
    <row r="15" spans="2:31" ht="14.25" customHeight="1">
      <c r="B15" s="76">
        <f t="shared" si="1"/>
        <v>3</v>
      </c>
      <c r="C15" s="76" t="s">
        <v>10</v>
      </c>
      <c r="D15" s="76" t="s">
        <v>7</v>
      </c>
      <c r="E15" s="100">
        <f t="shared" si="0"/>
        <v>3.16666666666667</v>
      </c>
      <c r="H15" s="76">
        <f t="shared" si="2"/>
        <v>3</v>
      </c>
      <c r="I15" s="76" t="s">
        <v>10</v>
      </c>
      <c r="J15" s="76" t="s">
        <v>7</v>
      </c>
      <c r="K15" s="101">
        <v>4</v>
      </c>
      <c r="R15" s="76">
        <f t="shared" si="3"/>
        <v>3</v>
      </c>
      <c r="S15" s="76" t="s">
        <v>10</v>
      </c>
      <c r="T15" s="76" t="s">
        <v>7</v>
      </c>
      <c r="U15" s="101">
        <v>3</v>
      </c>
      <c r="AB15" s="76">
        <f t="shared" si="4"/>
        <v>3</v>
      </c>
      <c r="AC15" s="76" t="s">
        <v>10</v>
      </c>
      <c r="AD15" s="76" t="s">
        <v>7</v>
      </c>
      <c r="AE15" s="101">
        <v>2.5</v>
      </c>
    </row>
    <row r="16" spans="2:31" ht="14.25" customHeight="1">
      <c r="B16" s="76">
        <f t="shared" si="1"/>
        <v>4</v>
      </c>
      <c r="C16" s="76" t="s">
        <v>13</v>
      </c>
      <c r="D16" s="76" t="s">
        <v>12</v>
      </c>
      <c r="E16" s="100">
        <f t="shared" si="0"/>
        <v>1.4</v>
      </c>
      <c r="H16" s="76">
        <f t="shared" si="2"/>
        <v>4</v>
      </c>
      <c r="I16" s="76" t="s">
        <v>13</v>
      </c>
      <c r="J16" s="76" t="s">
        <v>12</v>
      </c>
      <c r="K16" s="101">
        <v>2</v>
      </c>
      <c r="R16" s="76">
        <f t="shared" si="3"/>
        <v>4</v>
      </c>
      <c r="S16" s="76" t="s">
        <v>13</v>
      </c>
      <c r="T16" s="76" t="s">
        <v>12</v>
      </c>
      <c r="U16" s="101">
        <v>1</v>
      </c>
      <c r="AB16" s="76">
        <f t="shared" si="4"/>
        <v>4</v>
      </c>
      <c r="AC16" s="76" t="s">
        <v>13</v>
      </c>
      <c r="AD16" s="76" t="s">
        <v>12</v>
      </c>
      <c r="AE16" s="101">
        <v>1.2</v>
      </c>
    </row>
    <row r="17" spans="2:31" ht="13.5" customHeight="1">
      <c r="B17" s="76">
        <f t="shared" si="1"/>
        <v>5</v>
      </c>
      <c r="C17" s="76" t="s">
        <v>15</v>
      </c>
      <c r="D17" s="76" t="s">
        <v>7</v>
      </c>
      <c r="E17" s="100">
        <f t="shared" si="0"/>
        <v>21</v>
      </c>
      <c r="H17" s="76">
        <f t="shared" si="2"/>
        <v>5</v>
      </c>
      <c r="I17" s="76" t="s">
        <v>15</v>
      </c>
      <c r="J17" s="76" t="s">
        <v>7</v>
      </c>
      <c r="K17" s="101" t="s">
        <v>161</v>
      </c>
      <c r="L17" s="5">
        <v>25</v>
      </c>
      <c r="R17" s="76">
        <f t="shared" si="3"/>
        <v>5</v>
      </c>
      <c r="S17" s="76" t="s">
        <v>15</v>
      </c>
      <c r="T17" s="76" t="s">
        <v>7</v>
      </c>
      <c r="U17" s="101">
        <v>20</v>
      </c>
      <c r="AB17" s="76">
        <f t="shared" si="4"/>
        <v>5</v>
      </c>
      <c r="AC17" s="76" t="s">
        <v>15</v>
      </c>
      <c r="AD17" s="76" t="s">
        <v>7</v>
      </c>
      <c r="AE17" s="101">
        <v>22</v>
      </c>
    </row>
    <row r="18" spans="2:31" ht="14.25" customHeight="1">
      <c r="B18" s="76">
        <v>6</v>
      </c>
      <c r="C18" s="76" t="s">
        <v>17</v>
      </c>
      <c r="D18" s="76" t="s">
        <v>7</v>
      </c>
      <c r="E18" s="100" t="e">
        <f t="shared" si="0"/>
        <v>#DIV/0!</v>
      </c>
      <c r="H18" s="76">
        <v>6</v>
      </c>
      <c r="I18" s="76" t="s">
        <v>17</v>
      </c>
      <c r="J18" s="76" t="s">
        <v>7</v>
      </c>
      <c r="K18" s="101" t="s">
        <v>161</v>
      </c>
      <c r="R18" s="76">
        <v>6</v>
      </c>
      <c r="S18" s="76" t="s">
        <v>17</v>
      </c>
      <c r="T18" s="76" t="s">
        <v>7</v>
      </c>
      <c r="U18" s="101" t="s">
        <v>161</v>
      </c>
      <c r="AB18" s="76">
        <v>6</v>
      </c>
      <c r="AC18" s="76" t="s">
        <v>17</v>
      </c>
      <c r="AD18" s="76" t="s">
        <v>7</v>
      </c>
      <c r="AE18" s="101" t="s">
        <v>161</v>
      </c>
    </row>
    <row r="19" spans="2:31" ht="14.25" customHeight="1">
      <c r="B19" s="76">
        <v>7</v>
      </c>
      <c r="C19" s="76" t="s">
        <v>19</v>
      </c>
      <c r="D19" s="76" t="s">
        <v>7</v>
      </c>
      <c r="E19" s="100">
        <f t="shared" si="0"/>
        <v>3</v>
      </c>
      <c r="H19" s="76">
        <v>7</v>
      </c>
      <c r="I19" s="76" t="s">
        <v>19</v>
      </c>
      <c r="J19" s="76" t="s">
        <v>7</v>
      </c>
      <c r="K19" s="101">
        <v>3.5</v>
      </c>
      <c r="R19" s="76">
        <v>7</v>
      </c>
      <c r="S19" s="76" t="s">
        <v>19</v>
      </c>
      <c r="T19" s="76" t="s">
        <v>7</v>
      </c>
      <c r="U19" s="101" t="s">
        <v>161</v>
      </c>
      <c r="V19" s="5">
        <v>1.5</v>
      </c>
      <c r="AB19" s="76">
        <v>7</v>
      </c>
      <c r="AC19" s="76" t="s">
        <v>19</v>
      </c>
      <c r="AD19" s="76" t="s">
        <v>7</v>
      </c>
      <c r="AE19" s="101">
        <v>2.5</v>
      </c>
    </row>
    <row r="20" spans="2:31" ht="13.5" customHeight="1">
      <c r="B20" s="76">
        <f aca="true" t="shared" si="5" ref="B20:B41">B19+1</f>
        <v>8</v>
      </c>
      <c r="C20" s="76" t="s">
        <v>158</v>
      </c>
      <c r="D20" s="76" t="s">
        <v>7</v>
      </c>
      <c r="E20" s="100" t="e">
        <f t="shared" si="0"/>
        <v>#DIV/0!</v>
      </c>
      <c r="H20" s="76">
        <f aca="true" t="shared" si="6" ref="H20:H41">H19+1</f>
        <v>8</v>
      </c>
      <c r="I20" s="76" t="s">
        <v>158</v>
      </c>
      <c r="J20" s="76" t="s">
        <v>7</v>
      </c>
      <c r="K20" s="101" t="s">
        <v>161</v>
      </c>
      <c r="R20" s="76">
        <f aca="true" t="shared" si="7" ref="R20:R41">R19+1</f>
        <v>8</v>
      </c>
      <c r="S20" s="76" t="s">
        <v>158</v>
      </c>
      <c r="T20" s="76" t="s">
        <v>7</v>
      </c>
      <c r="U20" s="101" t="s">
        <v>161</v>
      </c>
      <c r="AB20" s="76">
        <f aca="true" t="shared" si="8" ref="AB20:AB41">AB19+1</f>
        <v>8</v>
      </c>
      <c r="AC20" s="76" t="s">
        <v>158</v>
      </c>
      <c r="AD20" s="76" t="s">
        <v>7</v>
      </c>
      <c r="AE20" s="101" t="s">
        <v>161</v>
      </c>
    </row>
    <row r="21" spans="2:32" ht="13.5" customHeight="1">
      <c r="B21" s="76">
        <f t="shared" si="5"/>
        <v>9</v>
      </c>
      <c r="C21" s="76" t="s">
        <v>22</v>
      </c>
      <c r="D21" s="76" t="s">
        <v>7</v>
      </c>
      <c r="E21" s="100">
        <f t="shared" si="0"/>
        <v>5</v>
      </c>
      <c r="H21" s="76">
        <f t="shared" si="6"/>
        <v>9</v>
      </c>
      <c r="I21" s="76" t="s">
        <v>22</v>
      </c>
      <c r="J21" s="76" t="s">
        <v>7</v>
      </c>
      <c r="K21" s="101">
        <v>5</v>
      </c>
      <c r="R21" s="76">
        <f t="shared" si="7"/>
        <v>9</v>
      </c>
      <c r="S21" s="76" t="s">
        <v>22</v>
      </c>
      <c r="T21" s="76" t="s">
        <v>7</v>
      </c>
      <c r="U21" s="101" t="s">
        <v>161</v>
      </c>
      <c r="V21" s="5">
        <v>2</v>
      </c>
      <c r="AB21" s="76">
        <f t="shared" si="8"/>
        <v>9</v>
      </c>
      <c r="AC21" s="76" t="s">
        <v>22</v>
      </c>
      <c r="AD21" s="76" t="s">
        <v>7</v>
      </c>
      <c r="AE21" s="101" t="s">
        <v>161</v>
      </c>
      <c r="AF21" s="5">
        <v>9</v>
      </c>
    </row>
    <row r="22" spans="2:31" ht="14.25" customHeight="1">
      <c r="B22" s="76">
        <f t="shared" si="5"/>
        <v>10</v>
      </c>
      <c r="C22" s="76" t="s">
        <v>24</v>
      </c>
      <c r="D22" s="76" t="s">
        <v>7</v>
      </c>
      <c r="E22" s="100">
        <f t="shared" si="0"/>
        <v>2.6</v>
      </c>
      <c r="H22" s="76">
        <f t="shared" si="6"/>
        <v>10</v>
      </c>
      <c r="I22" s="76" t="s">
        <v>24</v>
      </c>
      <c r="J22" s="76" t="s">
        <v>7</v>
      </c>
      <c r="K22" s="101">
        <v>3.4</v>
      </c>
      <c r="R22" s="76">
        <f t="shared" si="7"/>
        <v>10</v>
      </c>
      <c r="S22" s="76" t="s">
        <v>24</v>
      </c>
      <c r="T22" s="76" t="s">
        <v>7</v>
      </c>
      <c r="U22" s="101" t="s">
        <v>161</v>
      </c>
      <c r="V22" s="5">
        <v>1.5</v>
      </c>
      <c r="AB22" s="76">
        <f t="shared" si="8"/>
        <v>10</v>
      </c>
      <c r="AC22" s="76" t="s">
        <v>24</v>
      </c>
      <c r="AD22" s="76" t="s">
        <v>7</v>
      </c>
      <c r="AE22" s="101">
        <v>1.8</v>
      </c>
    </row>
    <row r="23" spans="2:31" ht="14.25" customHeight="1">
      <c r="B23" s="76">
        <f t="shared" si="5"/>
        <v>11</v>
      </c>
      <c r="C23" s="76" t="s">
        <v>26</v>
      </c>
      <c r="D23" s="76" t="s">
        <v>7</v>
      </c>
      <c r="E23" s="100">
        <f t="shared" si="0"/>
        <v>4.25</v>
      </c>
      <c r="H23" s="76">
        <f t="shared" si="6"/>
        <v>11</v>
      </c>
      <c r="I23" s="76" t="s">
        <v>26</v>
      </c>
      <c r="J23" s="76" t="s">
        <v>7</v>
      </c>
      <c r="K23" s="101">
        <v>4</v>
      </c>
      <c r="R23" s="76">
        <f t="shared" si="7"/>
        <v>11</v>
      </c>
      <c r="S23" s="76" t="s">
        <v>26</v>
      </c>
      <c r="T23" s="76" t="s">
        <v>7</v>
      </c>
      <c r="U23" s="101" t="s">
        <v>161</v>
      </c>
      <c r="V23" s="5">
        <v>1.5</v>
      </c>
      <c r="AB23" s="76">
        <f t="shared" si="8"/>
        <v>11</v>
      </c>
      <c r="AC23" s="76" t="s">
        <v>26</v>
      </c>
      <c r="AD23" s="76" t="s">
        <v>7</v>
      </c>
      <c r="AE23" s="101">
        <v>4.5</v>
      </c>
    </row>
    <row r="24" spans="2:31" ht="14.25" customHeight="1">
      <c r="B24" s="76">
        <f t="shared" si="5"/>
        <v>12</v>
      </c>
      <c r="C24" s="76" t="s">
        <v>28</v>
      </c>
      <c r="D24" s="76" t="s">
        <v>7</v>
      </c>
      <c r="E24" s="100">
        <f t="shared" si="0"/>
        <v>2</v>
      </c>
      <c r="H24" s="76">
        <f t="shared" si="6"/>
        <v>12</v>
      </c>
      <c r="I24" s="76" t="s">
        <v>28</v>
      </c>
      <c r="J24" s="76" t="s">
        <v>7</v>
      </c>
      <c r="K24" s="101">
        <v>1.5</v>
      </c>
      <c r="R24" s="76">
        <f t="shared" si="7"/>
        <v>12</v>
      </c>
      <c r="S24" s="76" t="s">
        <v>28</v>
      </c>
      <c r="T24" s="76" t="s">
        <v>7</v>
      </c>
      <c r="U24" s="101">
        <v>2</v>
      </c>
      <c r="AB24" s="76">
        <f t="shared" si="8"/>
        <v>12</v>
      </c>
      <c r="AC24" s="76" t="s">
        <v>28</v>
      </c>
      <c r="AD24" s="76" t="s">
        <v>7</v>
      </c>
      <c r="AE24" s="101">
        <v>2.5</v>
      </c>
    </row>
    <row r="25" spans="2:31" ht="15" customHeight="1">
      <c r="B25" s="76">
        <f t="shared" si="5"/>
        <v>13</v>
      </c>
      <c r="C25" s="76" t="s">
        <v>30</v>
      </c>
      <c r="D25" s="76" t="s">
        <v>7</v>
      </c>
      <c r="E25" s="100">
        <f t="shared" si="0"/>
        <v>25.83</v>
      </c>
      <c r="H25" s="76">
        <f t="shared" si="6"/>
        <v>13</v>
      </c>
      <c r="I25" s="76" t="s">
        <v>30</v>
      </c>
      <c r="J25" s="76" t="s">
        <v>7</v>
      </c>
      <c r="K25" s="101">
        <v>26.66</v>
      </c>
      <c r="R25" s="76">
        <f t="shared" si="7"/>
        <v>13</v>
      </c>
      <c r="S25" s="76" t="s">
        <v>30</v>
      </c>
      <c r="T25" s="76" t="s">
        <v>7</v>
      </c>
      <c r="U25" s="101" t="s">
        <v>161</v>
      </c>
      <c r="AB25" s="76">
        <f t="shared" si="8"/>
        <v>13</v>
      </c>
      <c r="AC25" s="76" t="s">
        <v>30</v>
      </c>
      <c r="AD25" s="76" t="s">
        <v>7</v>
      </c>
      <c r="AE25" s="101">
        <v>25</v>
      </c>
    </row>
    <row r="26" spans="2:31" ht="13.5" customHeight="1">
      <c r="B26" s="76">
        <f t="shared" si="5"/>
        <v>14</v>
      </c>
      <c r="C26" s="76" t="s">
        <v>32</v>
      </c>
      <c r="D26" s="76" t="s">
        <v>7</v>
      </c>
      <c r="E26" s="100">
        <f t="shared" si="0"/>
        <v>23.025</v>
      </c>
      <c r="H26" s="76">
        <f t="shared" si="6"/>
        <v>14</v>
      </c>
      <c r="I26" s="76" t="s">
        <v>32</v>
      </c>
      <c r="J26" s="76" t="s">
        <v>7</v>
      </c>
      <c r="K26" s="101">
        <v>23.33</v>
      </c>
      <c r="R26" s="76">
        <f t="shared" si="7"/>
        <v>14</v>
      </c>
      <c r="S26" s="76" t="s">
        <v>32</v>
      </c>
      <c r="T26" s="76" t="s">
        <v>7</v>
      </c>
      <c r="U26" s="101" t="s">
        <v>161</v>
      </c>
      <c r="AB26" s="76">
        <f t="shared" si="8"/>
        <v>14</v>
      </c>
      <c r="AC26" s="76" t="s">
        <v>32</v>
      </c>
      <c r="AD26" s="76" t="s">
        <v>7</v>
      </c>
      <c r="AE26" s="101">
        <v>22.72</v>
      </c>
    </row>
    <row r="27" spans="2:31" ht="13.5" customHeight="1">
      <c r="B27" s="76">
        <f t="shared" si="5"/>
        <v>15</v>
      </c>
      <c r="C27" s="76" t="s">
        <v>35</v>
      </c>
      <c r="D27" s="76" t="s">
        <v>34</v>
      </c>
      <c r="E27" s="100">
        <f t="shared" si="0"/>
        <v>2.5</v>
      </c>
      <c r="H27" s="76">
        <f t="shared" si="6"/>
        <v>15</v>
      </c>
      <c r="I27" s="76" t="s">
        <v>35</v>
      </c>
      <c r="J27" s="76" t="s">
        <v>34</v>
      </c>
      <c r="K27" s="101">
        <v>3</v>
      </c>
      <c r="R27" s="76">
        <f t="shared" si="7"/>
        <v>15</v>
      </c>
      <c r="S27" s="76" t="s">
        <v>35</v>
      </c>
      <c r="T27" s="76" t="s">
        <v>34</v>
      </c>
      <c r="U27" s="101">
        <v>2</v>
      </c>
      <c r="AB27" s="76">
        <f t="shared" si="8"/>
        <v>15</v>
      </c>
      <c r="AC27" s="76" t="s">
        <v>35</v>
      </c>
      <c r="AD27" s="76" t="s">
        <v>34</v>
      </c>
      <c r="AE27" s="101">
        <v>2.5</v>
      </c>
    </row>
    <row r="28" spans="2:31" ht="13.5" customHeight="1">
      <c r="B28" s="76">
        <f t="shared" si="5"/>
        <v>16</v>
      </c>
      <c r="C28" s="76" t="s">
        <v>37</v>
      </c>
      <c r="D28" s="76" t="s">
        <v>7</v>
      </c>
      <c r="E28" s="100">
        <f t="shared" si="0"/>
        <v>2.5</v>
      </c>
      <c r="H28" s="76">
        <f t="shared" si="6"/>
        <v>16</v>
      </c>
      <c r="I28" s="76" t="s">
        <v>37</v>
      </c>
      <c r="J28" s="76" t="s">
        <v>7</v>
      </c>
      <c r="K28" s="101">
        <v>3</v>
      </c>
      <c r="R28" s="76">
        <f t="shared" si="7"/>
        <v>16</v>
      </c>
      <c r="S28" s="76" t="s">
        <v>37</v>
      </c>
      <c r="T28" s="76" t="s">
        <v>7</v>
      </c>
      <c r="U28" s="101">
        <v>2</v>
      </c>
      <c r="AB28" s="76">
        <f t="shared" si="8"/>
        <v>16</v>
      </c>
      <c r="AC28" s="76" t="s">
        <v>37</v>
      </c>
      <c r="AD28" s="76" t="s">
        <v>7</v>
      </c>
      <c r="AE28" s="101">
        <v>2.5</v>
      </c>
    </row>
    <row r="29" spans="2:31" ht="13.5" customHeight="1">
      <c r="B29" s="76">
        <f t="shared" si="5"/>
        <v>17</v>
      </c>
      <c r="C29" s="76" t="s">
        <v>39</v>
      </c>
      <c r="D29" s="76" t="s">
        <v>7</v>
      </c>
      <c r="E29" s="100">
        <f t="shared" si="0"/>
        <v>2.83333333333333</v>
      </c>
      <c r="H29" s="76">
        <f t="shared" si="6"/>
        <v>17</v>
      </c>
      <c r="I29" s="76" t="s">
        <v>39</v>
      </c>
      <c r="J29" s="76" t="s">
        <v>7</v>
      </c>
      <c r="K29" s="101">
        <v>3</v>
      </c>
      <c r="R29" s="76">
        <f t="shared" si="7"/>
        <v>17</v>
      </c>
      <c r="S29" s="76" t="s">
        <v>39</v>
      </c>
      <c r="T29" s="76" t="s">
        <v>7</v>
      </c>
      <c r="U29" s="101">
        <v>2</v>
      </c>
      <c r="AB29" s="76">
        <f t="shared" si="8"/>
        <v>17</v>
      </c>
      <c r="AC29" s="76" t="s">
        <v>39</v>
      </c>
      <c r="AD29" s="76" t="s">
        <v>7</v>
      </c>
      <c r="AE29" s="101">
        <v>3.5</v>
      </c>
    </row>
    <row r="30" spans="2:31" ht="13.5" customHeight="1">
      <c r="B30" s="76">
        <f t="shared" si="5"/>
        <v>18</v>
      </c>
      <c r="C30" s="76" t="s">
        <v>41</v>
      </c>
      <c r="D30" s="76" t="s">
        <v>7</v>
      </c>
      <c r="E30" s="100">
        <f t="shared" si="0"/>
        <v>3.6</v>
      </c>
      <c r="H30" s="76">
        <f t="shared" si="6"/>
        <v>18</v>
      </c>
      <c r="I30" s="76" t="s">
        <v>41</v>
      </c>
      <c r="J30" s="76" t="s">
        <v>7</v>
      </c>
      <c r="K30" s="101">
        <v>4</v>
      </c>
      <c r="R30" s="76">
        <f t="shared" si="7"/>
        <v>18</v>
      </c>
      <c r="S30" s="76" t="s">
        <v>41</v>
      </c>
      <c r="T30" s="76" t="s">
        <v>7</v>
      </c>
      <c r="U30" s="101">
        <v>3</v>
      </c>
      <c r="AB30" s="76">
        <f t="shared" si="8"/>
        <v>18</v>
      </c>
      <c r="AC30" s="76" t="s">
        <v>41</v>
      </c>
      <c r="AD30" s="76" t="s">
        <v>7</v>
      </c>
      <c r="AE30" s="101">
        <v>3.8</v>
      </c>
    </row>
    <row r="31" spans="2:31" ht="13.5" customHeight="1">
      <c r="B31" s="76">
        <f t="shared" si="5"/>
        <v>19</v>
      </c>
      <c r="C31" s="76" t="s">
        <v>159</v>
      </c>
      <c r="D31" s="76" t="s">
        <v>7</v>
      </c>
      <c r="E31" s="100" t="e">
        <f t="shared" si="0"/>
        <v>#DIV/0!</v>
      </c>
      <c r="H31" s="76">
        <f t="shared" si="6"/>
        <v>19</v>
      </c>
      <c r="I31" s="76" t="s">
        <v>159</v>
      </c>
      <c r="J31" s="76" t="s">
        <v>7</v>
      </c>
      <c r="K31" s="101" t="s">
        <v>161</v>
      </c>
      <c r="R31" s="76">
        <f t="shared" si="7"/>
        <v>19</v>
      </c>
      <c r="S31" s="76" t="s">
        <v>159</v>
      </c>
      <c r="T31" s="76" t="s">
        <v>7</v>
      </c>
      <c r="U31" s="101" t="s">
        <v>161</v>
      </c>
      <c r="AB31" s="76">
        <f t="shared" si="8"/>
        <v>19</v>
      </c>
      <c r="AC31" s="76" t="s">
        <v>159</v>
      </c>
      <c r="AD31" s="76" t="s">
        <v>7</v>
      </c>
      <c r="AE31" s="101" t="s">
        <v>161</v>
      </c>
    </row>
    <row r="32" spans="2:31" ht="13.5" customHeight="1">
      <c r="B32" s="76">
        <f t="shared" si="5"/>
        <v>20</v>
      </c>
      <c r="C32" s="76" t="s">
        <v>45</v>
      </c>
      <c r="D32" s="76" t="s">
        <v>7</v>
      </c>
      <c r="E32" s="100">
        <f t="shared" si="0"/>
        <v>1.75</v>
      </c>
      <c r="H32" s="76">
        <f t="shared" si="6"/>
        <v>20</v>
      </c>
      <c r="I32" s="76" t="s">
        <v>45</v>
      </c>
      <c r="J32" s="76" t="s">
        <v>196</v>
      </c>
      <c r="K32" s="101">
        <v>2</v>
      </c>
      <c r="R32" s="76">
        <f t="shared" si="7"/>
        <v>20</v>
      </c>
      <c r="S32" s="76" t="s">
        <v>45</v>
      </c>
      <c r="T32" s="76" t="s">
        <v>196</v>
      </c>
      <c r="U32" s="101" t="s">
        <v>161</v>
      </c>
      <c r="V32" s="5">
        <v>1</v>
      </c>
      <c r="AB32" s="76">
        <f t="shared" si="8"/>
        <v>20</v>
      </c>
      <c r="AC32" s="76" t="s">
        <v>45</v>
      </c>
      <c r="AD32" s="76" t="s">
        <v>7</v>
      </c>
      <c r="AE32" s="101">
        <v>1.5</v>
      </c>
    </row>
    <row r="33" spans="2:31" ht="13.5" customHeight="1">
      <c r="B33" s="76">
        <f t="shared" si="5"/>
        <v>21</v>
      </c>
      <c r="C33" s="76" t="s">
        <v>47</v>
      </c>
      <c r="D33" s="76" t="s">
        <v>7</v>
      </c>
      <c r="E33" s="100">
        <f t="shared" si="0"/>
        <v>16.875</v>
      </c>
      <c r="H33" s="76">
        <f t="shared" si="6"/>
        <v>21</v>
      </c>
      <c r="I33" s="76" t="s">
        <v>47</v>
      </c>
      <c r="J33" s="76" t="s">
        <v>7</v>
      </c>
      <c r="K33" s="101">
        <v>15</v>
      </c>
      <c r="R33" s="76">
        <f t="shared" si="7"/>
        <v>21</v>
      </c>
      <c r="S33" s="76" t="s">
        <v>47</v>
      </c>
      <c r="T33" s="76" t="s">
        <v>7</v>
      </c>
      <c r="U33" s="101" t="s">
        <v>161</v>
      </c>
      <c r="AB33" s="76">
        <f t="shared" si="8"/>
        <v>21</v>
      </c>
      <c r="AC33" s="76" t="s">
        <v>47</v>
      </c>
      <c r="AD33" s="76" t="s">
        <v>7</v>
      </c>
      <c r="AE33" s="101">
        <v>18.75</v>
      </c>
    </row>
    <row r="34" spans="2:31" ht="13.5" customHeight="1">
      <c r="B34" s="76">
        <f t="shared" si="5"/>
        <v>22</v>
      </c>
      <c r="C34" s="76" t="s">
        <v>49</v>
      </c>
      <c r="D34" s="76" t="s">
        <v>7</v>
      </c>
      <c r="E34" s="100" t="e">
        <f t="shared" si="0"/>
        <v>#DIV/0!</v>
      </c>
      <c r="H34" s="76">
        <f t="shared" si="6"/>
        <v>22</v>
      </c>
      <c r="I34" s="76" t="s">
        <v>49</v>
      </c>
      <c r="J34" s="76" t="s">
        <v>7</v>
      </c>
      <c r="K34" s="101" t="s">
        <v>161</v>
      </c>
      <c r="L34" s="5">
        <v>7</v>
      </c>
      <c r="R34" s="76">
        <f t="shared" si="7"/>
        <v>22</v>
      </c>
      <c r="S34" s="76" t="s">
        <v>49</v>
      </c>
      <c r="T34" s="76" t="s">
        <v>7</v>
      </c>
      <c r="U34" s="101" t="s">
        <v>161</v>
      </c>
      <c r="V34" s="5">
        <v>8</v>
      </c>
      <c r="AB34" s="76">
        <f t="shared" si="8"/>
        <v>22</v>
      </c>
      <c r="AC34" s="76" t="s">
        <v>49</v>
      </c>
      <c r="AD34" s="76" t="s">
        <v>7</v>
      </c>
      <c r="AE34" s="101" t="s">
        <v>161</v>
      </c>
    </row>
    <row r="35" spans="2:31" ht="13.5" customHeight="1">
      <c r="B35" s="76">
        <f t="shared" si="5"/>
        <v>23</v>
      </c>
      <c r="C35" s="76" t="s">
        <v>51</v>
      </c>
      <c r="D35" s="76" t="s">
        <v>7</v>
      </c>
      <c r="E35" s="100">
        <f t="shared" si="0"/>
        <v>29.665</v>
      </c>
      <c r="H35" s="76">
        <f t="shared" si="6"/>
        <v>23</v>
      </c>
      <c r="I35" s="76" t="s">
        <v>51</v>
      </c>
      <c r="J35" s="76" t="s">
        <v>7</v>
      </c>
      <c r="K35" s="101">
        <v>36</v>
      </c>
      <c r="R35" s="76">
        <f t="shared" si="7"/>
        <v>23</v>
      </c>
      <c r="S35" s="76" t="s">
        <v>51</v>
      </c>
      <c r="T35" s="76" t="s">
        <v>7</v>
      </c>
      <c r="U35" s="101">
        <v>23.33</v>
      </c>
      <c r="AB35" s="76">
        <f t="shared" si="8"/>
        <v>23</v>
      </c>
      <c r="AC35" s="76" t="s">
        <v>51</v>
      </c>
      <c r="AD35" s="76" t="s">
        <v>7</v>
      </c>
      <c r="AE35" s="101" t="s">
        <v>161</v>
      </c>
    </row>
    <row r="36" spans="2:31" ht="13.5" customHeight="1">
      <c r="B36" s="76">
        <f t="shared" si="5"/>
        <v>24</v>
      </c>
      <c r="C36" s="76" t="s">
        <v>160</v>
      </c>
      <c r="D36" s="76" t="s">
        <v>7</v>
      </c>
      <c r="E36" s="100" t="e">
        <f t="shared" si="0"/>
        <v>#DIV/0!</v>
      </c>
      <c r="H36" s="76">
        <f t="shared" si="6"/>
        <v>24</v>
      </c>
      <c r="I36" s="76" t="s">
        <v>160</v>
      </c>
      <c r="J36" s="76" t="s">
        <v>7</v>
      </c>
      <c r="K36" s="101" t="s">
        <v>161</v>
      </c>
      <c r="R36" s="76">
        <f t="shared" si="7"/>
        <v>24</v>
      </c>
      <c r="S36" s="76" t="s">
        <v>160</v>
      </c>
      <c r="T36" s="76" t="s">
        <v>7</v>
      </c>
      <c r="U36" s="101" t="s">
        <v>161</v>
      </c>
      <c r="AB36" s="76">
        <f t="shared" si="8"/>
        <v>24</v>
      </c>
      <c r="AC36" s="76" t="s">
        <v>160</v>
      </c>
      <c r="AD36" s="76" t="s">
        <v>7</v>
      </c>
      <c r="AE36" s="101" t="s">
        <v>161</v>
      </c>
    </row>
    <row r="37" spans="2:31" ht="13.5" customHeight="1">
      <c r="B37" s="76">
        <f t="shared" si="5"/>
        <v>25</v>
      </c>
      <c r="C37" s="76" t="s">
        <v>56</v>
      </c>
      <c r="D37" s="76" t="s">
        <v>7</v>
      </c>
      <c r="E37" s="100">
        <f t="shared" si="0"/>
        <v>4.25</v>
      </c>
      <c r="H37" s="76">
        <f t="shared" si="6"/>
        <v>25</v>
      </c>
      <c r="I37" s="76" t="s">
        <v>56</v>
      </c>
      <c r="J37" s="76" t="s">
        <v>7</v>
      </c>
      <c r="K37" s="101">
        <v>5</v>
      </c>
      <c r="R37" s="76">
        <f t="shared" si="7"/>
        <v>25</v>
      </c>
      <c r="S37" s="76" t="s">
        <v>56</v>
      </c>
      <c r="T37" s="76" t="s">
        <v>7</v>
      </c>
      <c r="U37" s="101" t="s">
        <v>161</v>
      </c>
      <c r="V37" s="5">
        <v>2.5</v>
      </c>
      <c r="AB37" s="76">
        <f t="shared" si="8"/>
        <v>25</v>
      </c>
      <c r="AC37" s="76" t="s">
        <v>56</v>
      </c>
      <c r="AD37" s="76" t="s">
        <v>7</v>
      </c>
      <c r="AE37" s="101">
        <v>3.5</v>
      </c>
    </row>
    <row r="38" spans="2:31" ht="15" customHeight="1">
      <c r="B38" s="76">
        <f t="shared" si="5"/>
        <v>26</v>
      </c>
      <c r="C38" s="76" t="s">
        <v>58</v>
      </c>
      <c r="D38" s="76" t="s">
        <v>7</v>
      </c>
      <c r="E38" s="100" t="e">
        <f t="shared" si="0"/>
        <v>#DIV/0!</v>
      </c>
      <c r="H38" s="76">
        <f t="shared" si="6"/>
        <v>26</v>
      </c>
      <c r="I38" s="76" t="s">
        <v>58</v>
      </c>
      <c r="J38" s="76" t="s">
        <v>7</v>
      </c>
      <c r="K38" s="101" t="s">
        <v>161</v>
      </c>
      <c r="R38" s="76">
        <f t="shared" si="7"/>
        <v>26</v>
      </c>
      <c r="S38" s="76" t="s">
        <v>58</v>
      </c>
      <c r="T38" s="76" t="s">
        <v>7</v>
      </c>
      <c r="U38" s="101" t="s">
        <v>161</v>
      </c>
      <c r="AB38" s="76">
        <f t="shared" si="8"/>
        <v>26</v>
      </c>
      <c r="AC38" s="76" t="s">
        <v>58</v>
      </c>
      <c r="AD38" s="76" t="s">
        <v>7</v>
      </c>
      <c r="AE38" s="101" t="s">
        <v>161</v>
      </c>
    </row>
    <row r="39" spans="2:31" ht="15" customHeight="1">
      <c r="B39" s="76">
        <f t="shared" si="5"/>
        <v>27</v>
      </c>
      <c r="C39" s="76" t="s">
        <v>60</v>
      </c>
      <c r="D39" s="76" t="s">
        <v>55</v>
      </c>
      <c r="E39" s="100" t="e">
        <f t="shared" si="0"/>
        <v>#DIV/0!</v>
      </c>
      <c r="H39" s="76">
        <f t="shared" si="6"/>
        <v>27</v>
      </c>
      <c r="I39" s="76" t="s">
        <v>60</v>
      </c>
      <c r="J39" s="76" t="s">
        <v>55</v>
      </c>
      <c r="K39" s="101" t="s">
        <v>161</v>
      </c>
      <c r="R39" s="76">
        <f t="shared" si="7"/>
        <v>27</v>
      </c>
      <c r="S39" s="76" t="s">
        <v>60</v>
      </c>
      <c r="T39" s="76" t="s">
        <v>55</v>
      </c>
      <c r="U39" s="101" t="s">
        <v>161</v>
      </c>
      <c r="AB39" s="76">
        <f t="shared" si="8"/>
        <v>27</v>
      </c>
      <c r="AC39" s="76" t="s">
        <v>60</v>
      </c>
      <c r="AD39" s="76" t="s">
        <v>55</v>
      </c>
      <c r="AE39" s="101" t="s">
        <v>161</v>
      </c>
    </row>
    <row r="40" spans="2:31" ht="15" customHeight="1">
      <c r="B40" s="76">
        <f t="shared" si="5"/>
        <v>28</v>
      </c>
      <c r="C40" s="76" t="s">
        <v>62</v>
      </c>
      <c r="D40" s="76" t="s">
        <v>7</v>
      </c>
      <c r="E40" s="100">
        <f t="shared" si="0"/>
        <v>3.75</v>
      </c>
      <c r="H40" s="76">
        <f t="shared" si="6"/>
        <v>28</v>
      </c>
      <c r="I40" s="76" t="s">
        <v>62</v>
      </c>
      <c r="J40" s="76" t="s">
        <v>7</v>
      </c>
      <c r="K40" s="101">
        <v>3.5</v>
      </c>
      <c r="R40" s="76">
        <f t="shared" si="7"/>
        <v>28</v>
      </c>
      <c r="S40" s="76" t="s">
        <v>62</v>
      </c>
      <c r="T40" s="76" t="s">
        <v>7</v>
      </c>
      <c r="U40" s="101" t="s">
        <v>161</v>
      </c>
      <c r="AB40" s="76">
        <f t="shared" si="8"/>
        <v>28</v>
      </c>
      <c r="AC40" s="76" t="s">
        <v>62</v>
      </c>
      <c r="AD40" s="76" t="s">
        <v>7</v>
      </c>
      <c r="AE40" s="101">
        <v>4</v>
      </c>
    </row>
    <row r="41" spans="2:31" ht="15" customHeight="1">
      <c r="B41" s="76">
        <f t="shared" si="5"/>
        <v>29</v>
      </c>
      <c r="C41" s="76" t="s">
        <v>64</v>
      </c>
      <c r="D41" s="76" t="s">
        <v>7</v>
      </c>
      <c r="E41" s="100">
        <f t="shared" si="0"/>
        <v>3</v>
      </c>
      <c r="H41" s="76">
        <f t="shared" si="6"/>
        <v>29</v>
      </c>
      <c r="I41" s="76" t="s">
        <v>64</v>
      </c>
      <c r="J41" s="76" t="s">
        <v>7</v>
      </c>
      <c r="K41" s="101" t="s">
        <v>161</v>
      </c>
      <c r="R41" s="76">
        <f t="shared" si="7"/>
        <v>29</v>
      </c>
      <c r="S41" s="76" t="s">
        <v>64</v>
      </c>
      <c r="T41" s="76" t="s">
        <v>7</v>
      </c>
      <c r="U41" s="101">
        <v>3</v>
      </c>
      <c r="AB41" s="76">
        <f t="shared" si="8"/>
        <v>29</v>
      </c>
      <c r="AC41" s="76" t="s">
        <v>64</v>
      </c>
      <c r="AD41" s="76" t="s">
        <v>7</v>
      </c>
      <c r="AE41" s="101" t="s">
        <v>161</v>
      </c>
    </row>
    <row r="42" spans="2:31" ht="15" customHeight="1">
      <c r="B42" s="76">
        <v>30</v>
      </c>
      <c r="C42" s="76" t="s">
        <v>66</v>
      </c>
      <c r="D42" s="76" t="s">
        <v>7</v>
      </c>
      <c r="E42" s="100">
        <f t="shared" si="0"/>
        <v>4.3</v>
      </c>
      <c r="H42" s="76">
        <v>30</v>
      </c>
      <c r="I42" s="76" t="s">
        <v>66</v>
      </c>
      <c r="J42" s="76" t="s">
        <v>7</v>
      </c>
      <c r="K42" s="101">
        <v>5</v>
      </c>
      <c r="R42" s="76">
        <v>30</v>
      </c>
      <c r="S42" s="76" t="s">
        <v>66</v>
      </c>
      <c r="T42" s="76" t="s">
        <v>7</v>
      </c>
      <c r="U42" s="101">
        <v>3</v>
      </c>
      <c r="AB42" s="76">
        <v>30</v>
      </c>
      <c r="AC42" s="76" t="s">
        <v>66</v>
      </c>
      <c r="AD42" s="76" t="s">
        <v>7</v>
      </c>
      <c r="AE42" s="101">
        <v>4.9</v>
      </c>
    </row>
    <row r="43" spans="2:31" ht="15" customHeight="1">
      <c r="B43" s="76">
        <v>31</v>
      </c>
      <c r="C43" s="76" t="s">
        <v>162</v>
      </c>
      <c r="D43" s="76" t="s">
        <v>7</v>
      </c>
      <c r="E43" s="100" t="e">
        <f t="shared" si="0"/>
        <v>#DIV/0!</v>
      </c>
      <c r="H43" s="76">
        <v>31</v>
      </c>
      <c r="I43" s="76" t="s">
        <v>162</v>
      </c>
      <c r="J43" s="76" t="s">
        <v>7</v>
      </c>
      <c r="K43" s="101" t="s">
        <v>161</v>
      </c>
      <c r="R43" s="76">
        <v>31</v>
      </c>
      <c r="S43" s="76" t="s">
        <v>162</v>
      </c>
      <c r="T43" s="76" t="s">
        <v>7</v>
      </c>
      <c r="U43" s="101" t="s">
        <v>161</v>
      </c>
      <c r="AB43" s="76">
        <v>31</v>
      </c>
      <c r="AC43" s="76" t="s">
        <v>162</v>
      </c>
      <c r="AD43" s="76" t="s">
        <v>7</v>
      </c>
      <c r="AE43" s="101" t="s">
        <v>161</v>
      </c>
    </row>
    <row r="44" spans="2:31" ht="15" customHeight="1">
      <c r="B44" s="76">
        <f aca="true" t="shared" si="9" ref="B44:B50">B43+1</f>
        <v>32</v>
      </c>
      <c r="C44" s="76" t="s">
        <v>70</v>
      </c>
      <c r="D44" s="76" t="s">
        <v>7</v>
      </c>
      <c r="E44" s="100">
        <f t="shared" si="0"/>
        <v>32.5</v>
      </c>
      <c r="H44" s="76">
        <f aca="true" t="shared" si="10" ref="H44:H50">H43+1</f>
        <v>32</v>
      </c>
      <c r="I44" s="76" t="s">
        <v>70</v>
      </c>
      <c r="J44" s="76" t="s">
        <v>7</v>
      </c>
      <c r="K44" s="101">
        <v>40</v>
      </c>
      <c r="R44" s="76">
        <f aca="true" t="shared" si="11" ref="R44:R50">R43+1</f>
        <v>32</v>
      </c>
      <c r="S44" s="76" t="s">
        <v>70</v>
      </c>
      <c r="T44" s="76" t="s">
        <v>7</v>
      </c>
      <c r="U44" s="101">
        <v>25</v>
      </c>
      <c r="AB44" s="76">
        <f aca="true" t="shared" si="12" ref="AB44:AB50">AB43+1</f>
        <v>32</v>
      </c>
      <c r="AC44" s="76" t="s">
        <v>70</v>
      </c>
      <c r="AD44" s="76" t="s">
        <v>7</v>
      </c>
      <c r="AE44" s="101" t="s">
        <v>161</v>
      </c>
    </row>
    <row r="45" spans="2:31" ht="15" customHeight="1">
      <c r="B45" s="76">
        <f t="shared" si="9"/>
        <v>33</v>
      </c>
      <c r="C45" s="76" t="s">
        <v>163</v>
      </c>
      <c r="D45" s="76" t="s">
        <v>74</v>
      </c>
      <c r="E45" s="100" t="e">
        <f t="shared" si="0"/>
        <v>#DIV/0!</v>
      </c>
      <c r="H45" s="76">
        <f t="shared" si="10"/>
        <v>33</v>
      </c>
      <c r="I45" s="76" t="s">
        <v>163</v>
      </c>
      <c r="J45" s="76" t="s">
        <v>74</v>
      </c>
      <c r="K45" s="101" t="s">
        <v>161</v>
      </c>
      <c r="R45" s="76">
        <f t="shared" si="11"/>
        <v>33</v>
      </c>
      <c r="S45" s="76" t="s">
        <v>163</v>
      </c>
      <c r="T45" s="76" t="s">
        <v>74</v>
      </c>
      <c r="U45" s="101" t="s">
        <v>161</v>
      </c>
      <c r="AB45" s="76">
        <f t="shared" si="12"/>
        <v>33</v>
      </c>
      <c r="AC45" s="76" t="s">
        <v>163</v>
      </c>
      <c r="AD45" s="76" t="s">
        <v>74</v>
      </c>
      <c r="AE45" s="101" t="s">
        <v>161</v>
      </c>
    </row>
    <row r="46" spans="2:31" ht="15" customHeight="1">
      <c r="B46" s="76">
        <f t="shared" si="9"/>
        <v>34</v>
      </c>
      <c r="C46" s="76" t="s">
        <v>75</v>
      </c>
      <c r="D46" s="76" t="s">
        <v>74</v>
      </c>
      <c r="E46" s="100">
        <f t="shared" si="0"/>
        <v>10</v>
      </c>
      <c r="H46" s="76">
        <f t="shared" si="10"/>
        <v>34</v>
      </c>
      <c r="I46" s="76" t="s">
        <v>75</v>
      </c>
      <c r="J46" s="76" t="s">
        <v>74</v>
      </c>
      <c r="K46" s="101">
        <v>9</v>
      </c>
      <c r="R46" s="76">
        <f t="shared" si="11"/>
        <v>34</v>
      </c>
      <c r="S46" s="76" t="s">
        <v>75</v>
      </c>
      <c r="T46" s="76" t="s">
        <v>74</v>
      </c>
      <c r="U46" s="101" t="s">
        <v>161</v>
      </c>
      <c r="V46" s="5">
        <v>7</v>
      </c>
      <c r="AB46" s="76">
        <f t="shared" si="12"/>
        <v>34</v>
      </c>
      <c r="AC46" s="76" t="s">
        <v>75</v>
      </c>
      <c r="AD46" s="76" t="s">
        <v>74</v>
      </c>
      <c r="AE46" s="101">
        <v>11</v>
      </c>
    </row>
    <row r="47" spans="2:31" ht="15" customHeight="1">
      <c r="B47" s="76">
        <f t="shared" si="9"/>
        <v>35</v>
      </c>
      <c r="C47" s="76" t="s">
        <v>164</v>
      </c>
      <c r="D47" s="76" t="s">
        <v>74</v>
      </c>
      <c r="E47" s="100" t="e">
        <f t="shared" si="0"/>
        <v>#DIV/0!</v>
      </c>
      <c r="H47" s="76">
        <f t="shared" si="10"/>
        <v>35</v>
      </c>
      <c r="I47" s="76" t="s">
        <v>164</v>
      </c>
      <c r="J47" s="76" t="s">
        <v>74</v>
      </c>
      <c r="K47" s="101" t="s">
        <v>161</v>
      </c>
      <c r="R47" s="76">
        <f t="shared" si="11"/>
        <v>35</v>
      </c>
      <c r="S47" s="76" t="s">
        <v>164</v>
      </c>
      <c r="T47" s="76" t="s">
        <v>74</v>
      </c>
      <c r="U47" s="101" t="s">
        <v>161</v>
      </c>
      <c r="AB47" s="76">
        <f t="shared" si="12"/>
        <v>35</v>
      </c>
      <c r="AC47" s="76" t="s">
        <v>164</v>
      </c>
      <c r="AD47" s="76" t="s">
        <v>74</v>
      </c>
      <c r="AE47" s="101" t="s">
        <v>161</v>
      </c>
    </row>
    <row r="48" spans="2:31" ht="15" customHeight="1">
      <c r="B48" s="76">
        <f t="shared" si="9"/>
        <v>36</v>
      </c>
      <c r="C48" s="76" t="s">
        <v>78</v>
      </c>
      <c r="D48" s="76" t="s">
        <v>74</v>
      </c>
      <c r="E48" s="100" t="e">
        <f t="shared" si="0"/>
        <v>#DIV/0!</v>
      </c>
      <c r="H48" s="76">
        <f t="shared" si="10"/>
        <v>36</v>
      </c>
      <c r="I48" s="76" t="s">
        <v>78</v>
      </c>
      <c r="J48" s="76" t="s">
        <v>74</v>
      </c>
      <c r="K48" s="101" t="s">
        <v>161</v>
      </c>
      <c r="L48" s="5">
        <v>5</v>
      </c>
      <c r="R48" s="76">
        <f t="shared" si="11"/>
        <v>36</v>
      </c>
      <c r="S48" s="76" t="s">
        <v>78</v>
      </c>
      <c r="T48" s="76" t="s">
        <v>74</v>
      </c>
      <c r="U48" s="101" t="s">
        <v>161</v>
      </c>
      <c r="V48" s="5">
        <v>15</v>
      </c>
      <c r="AB48" s="76">
        <f t="shared" si="12"/>
        <v>36</v>
      </c>
      <c r="AC48" s="76" t="s">
        <v>78</v>
      </c>
      <c r="AD48" s="76" t="s">
        <v>74</v>
      </c>
      <c r="AE48" s="101" t="s">
        <v>161</v>
      </c>
    </row>
    <row r="49" spans="2:31" ht="15" customHeight="1">
      <c r="B49" s="76">
        <f t="shared" si="9"/>
        <v>37</v>
      </c>
      <c r="C49" s="76" t="s">
        <v>165</v>
      </c>
      <c r="D49" s="76" t="s">
        <v>7</v>
      </c>
      <c r="E49" s="100" t="e">
        <f t="shared" si="0"/>
        <v>#DIV/0!</v>
      </c>
      <c r="H49" s="76">
        <f t="shared" si="10"/>
        <v>37</v>
      </c>
      <c r="I49" s="76" t="s">
        <v>165</v>
      </c>
      <c r="J49" s="76" t="s">
        <v>7</v>
      </c>
      <c r="K49" s="101" t="s">
        <v>161</v>
      </c>
      <c r="R49" s="76">
        <f t="shared" si="11"/>
        <v>37</v>
      </c>
      <c r="S49" s="76" t="s">
        <v>165</v>
      </c>
      <c r="T49" s="76" t="s">
        <v>7</v>
      </c>
      <c r="U49" s="101" t="s">
        <v>161</v>
      </c>
      <c r="AB49" s="76">
        <f t="shared" si="12"/>
        <v>37</v>
      </c>
      <c r="AC49" s="76" t="s">
        <v>165</v>
      </c>
      <c r="AD49" s="76" t="s">
        <v>7</v>
      </c>
      <c r="AE49" s="101" t="s">
        <v>161</v>
      </c>
    </row>
    <row r="50" spans="2:31" ht="15" customHeight="1">
      <c r="B50" s="76">
        <f t="shared" si="9"/>
        <v>38</v>
      </c>
      <c r="C50" s="76" t="s">
        <v>82</v>
      </c>
      <c r="D50" s="76" t="s">
        <v>74</v>
      </c>
      <c r="E50" s="100">
        <f t="shared" si="0"/>
        <v>3.5</v>
      </c>
      <c r="H50" s="76">
        <f t="shared" si="10"/>
        <v>38</v>
      </c>
      <c r="I50" s="76" t="s">
        <v>82</v>
      </c>
      <c r="J50" s="76" t="s">
        <v>74</v>
      </c>
      <c r="K50" s="101">
        <v>4</v>
      </c>
      <c r="R50" s="76">
        <f t="shared" si="11"/>
        <v>38</v>
      </c>
      <c r="S50" s="76" t="s">
        <v>82</v>
      </c>
      <c r="T50" s="76" t="s">
        <v>74</v>
      </c>
      <c r="U50" s="101">
        <v>3</v>
      </c>
      <c r="AB50" s="76">
        <f t="shared" si="12"/>
        <v>38</v>
      </c>
      <c r="AC50" s="76" t="s">
        <v>82</v>
      </c>
      <c r="AD50" s="76" t="s">
        <v>74</v>
      </c>
      <c r="AE50" s="101">
        <v>3.5</v>
      </c>
    </row>
    <row r="51" spans="2:31" ht="15" customHeight="1">
      <c r="B51" s="76">
        <v>39</v>
      </c>
      <c r="C51" s="76" t="s">
        <v>84</v>
      </c>
      <c r="D51" s="76" t="s">
        <v>7</v>
      </c>
      <c r="E51" s="100">
        <f t="shared" si="0"/>
        <v>11</v>
      </c>
      <c r="H51" s="76">
        <v>39</v>
      </c>
      <c r="I51" s="76" t="s">
        <v>84</v>
      </c>
      <c r="J51" s="76" t="s">
        <v>7</v>
      </c>
      <c r="K51" s="101">
        <v>12</v>
      </c>
      <c r="R51" s="76">
        <v>39</v>
      </c>
      <c r="S51" s="76" t="s">
        <v>84</v>
      </c>
      <c r="T51" s="76" t="s">
        <v>7</v>
      </c>
      <c r="U51" s="101">
        <v>10</v>
      </c>
      <c r="AB51" s="76">
        <v>39</v>
      </c>
      <c r="AC51" s="76" t="s">
        <v>84</v>
      </c>
      <c r="AD51" s="76" t="s">
        <v>7</v>
      </c>
      <c r="AE51" s="101" t="s">
        <v>161</v>
      </c>
    </row>
    <row r="52" spans="2:31" ht="15" customHeight="1">
      <c r="B52" s="76">
        <v>40</v>
      </c>
      <c r="C52" s="76" t="s">
        <v>86</v>
      </c>
      <c r="D52" s="76" t="s">
        <v>7</v>
      </c>
      <c r="E52" s="100">
        <f t="shared" si="0"/>
        <v>2</v>
      </c>
      <c r="H52" s="76">
        <v>40</v>
      </c>
      <c r="I52" s="76" t="s">
        <v>86</v>
      </c>
      <c r="J52" s="76" t="s">
        <v>7</v>
      </c>
      <c r="K52" s="101">
        <v>1.5</v>
      </c>
      <c r="R52" s="76">
        <v>40</v>
      </c>
      <c r="S52" s="76" t="s">
        <v>86</v>
      </c>
      <c r="T52" s="76" t="s">
        <v>7</v>
      </c>
      <c r="U52" s="101" t="s">
        <v>161</v>
      </c>
      <c r="V52" s="5">
        <v>1</v>
      </c>
      <c r="AB52" s="76">
        <v>40</v>
      </c>
      <c r="AC52" s="76" t="s">
        <v>86</v>
      </c>
      <c r="AD52" s="76" t="s">
        <v>7</v>
      </c>
      <c r="AE52" s="101">
        <v>2.5</v>
      </c>
    </row>
    <row r="53" spans="2:31" ht="13.5" customHeight="1">
      <c r="B53" s="76">
        <v>41</v>
      </c>
      <c r="C53" s="76" t="s">
        <v>88</v>
      </c>
      <c r="D53" s="76" t="s">
        <v>7</v>
      </c>
      <c r="E53" s="100">
        <f t="shared" si="0"/>
        <v>2.75</v>
      </c>
      <c r="H53" s="76">
        <v>41</v>
      </c>
      <c r="I53" s="76" t="s">
        <v>88</v>
      </c>
      <c r="J53" s="76" t="s">
        <v>7</v>
      </c>
      <c r="K53" s="101" t="s">
        <v>161</v>
      </c>
      <c r="L53" s="5">
        <v>4</v>
      </c>
      <c r="R53" s="76">
        <v>41</v>
      </c>
      <c r="S53" s="76" t="s">
        <v>88</v>
      </c>
      <c r="T53" s="76" t="s">
        <v>7</v>
      </c>
      <c r="U53" s="101">
        <v>2</v>
      </c>
      <c r="AB53" s="76">
        <v>41</v>
      </c>
      <c r="AC53" s="76" t="s">
        <v>88</v>
      </c>
      <c r="AD53" s="76" t="s">
        <v>7</v>
      </c>
      <c r="AE53" s="101">
        <v>3.5</v>
      </c>
    </row>
    <row r="54" spans="2:31" ht="15" customHeight="1">
      <c r="B54" s="76">
        <v>42</v>
      </c>
      <c r="C54" s="76" t="s">
        <v>90</v>
      </c>
      <c r="D54" s="76" t="s">
        <v>7</v>
      </c>
      <c r="E54" s="100">
        <f t="shared" si="0"/>
        <v>9</v>
      </c>
      <c r="H54" s="76">
        <v>42</v>
      </c>
      <c r="I54" s="76" t="s">
        <v>90</v>
      </c>
      <c r="J54" s="76" t="s">
        <v>7</v>
      </c>
      <c r="K54" s="101">
        <v>9</v>
      </c>
      <c r="R54" s="76">
        <v>42</v>
      </c>
      <c r="S54" s="76" t="s">
        <v>90</v>
      </c>
      <c r="T54" s="76" t="s">
        <v>7</v>
      </c>
      <c r="U54" s="101" t="s">
        <v>161</v>
      </c>
      <c r="V54" s="5">
        <v>5</v>
      </c>
      <c r="AB54" s="76">
        <v>42</v>
      </c>
      <c r="AC54" s="76" t="s">
        <v>90</v>
      </c>
      <c r="AD54" s="76" t="s">
        <v>7</v>
      </c>
      <c r="AE54" s="101">
        <v>9</v>
      </c>
    </row>
    <row r="55" spans="2:31" ht="13.5" customHeight="1">
      <c r="B55" s="76">
        <v>43</v>
      </c>
      <c r="C55" s="76" t="s">
        <v>166</v>
      </c>
      <c r="D55" s="76" t="s">
        <v>7</v>
      </c>
      <c r="E55" s="100">
        <f t="shared" si="0"/>
        <v>7</v>
      </c>
      <c r="H55" s="76">
        <v>43</v>
      </c>
      <c r="I55" s="76" t="s">
        <v>166</v>
      </c>
      <c r="J55" s="76" t="s">
        <v>7</v>
      </c>
      <c r="K55" s="107">
        <v>8</v>
      </c>
      <c r="R55" s="76">
        <v>43</v>
      </c>
      <c r="S55" s="76" t="s">
        <v>166</v>
      </c>
      <c r="T55" s="76" t="s">
        <v>7</v>
      </c>
      <c r="U55" s="107">
        <v>6</v>
      </c>
      <c r="AB55" s="76">
        <v>43</v>
      </c>
      <c r="AC55" s="76" t="s">
        <v>166</v>
      </c>
      <c r="AD55" s="76" t="s">
        <v>7</v>
      </c>
      <c r="AE55" s="101" t="s">
        <v>161</v>
      </c>
    </row>
    <row r="56" spans="2:31" ht="15" customHeight="1">
      <c r="B56" s="76">
        <v>44</v>
      </c>
      <c r="C56" s="76" t="s">
        <v>94</v>
      </c>
      <c r="D56" s="76" t="s">
        <v>7</v>
      </c>
      <c r="E56" s="100" t="e">
        <f t="shared" si="0"/>
        <v>#DIV/0!</v>
      </c>
      <c r="H56" s="76">
        <v>44</v>
      </c>
      <c r="I56" s="76" t="s">
        <v>94</v>
      </c>
      <c r="J56" s="76" t="s">
        <v>7</v>
      </c>
      <c r="K56" s="111" t="s">
        <v>161</v>
      </c>
      <c r="R56" s="76">
        <v>44</v>
      </c>
      <c r="S56" s="76" t="s">
        <v>94</v>
      </c>
      <c r="T56" s="76" t="s">
        <v>7</v>
      </c>
      <c r="U56" s="110" t="s">
        <v>161</v>
      </c>
      <c r="AB56" s="76">
        <v>44</v>
      </c>
      <c r="AC56" s="76" t="s">
        <v>94</v>
      </c>
      <c r="AD56" s="76" t="s">
        <v>7</v>
      </c>
      <c r="AE56" s="110" t="s">
        <v>161</v>
      </c>
    </row>
    <row r="57" spans="2:31" ht="13.5" customHeight="1">
      <c r="B57" s="76">
        <v>45</v>
      </c>
      <c r="C57" s="76" t="s">
        <v>96</v>
      </c>
      <c r="D57" s="76" t="s">
        <v>7</v>
      </c>
      <c r="E57" s="100">
        <f aca="true" t="shared" si="13" ref="E57:E58">AVERAGE($K59,$U57,$AE57)</f>
        <v>9</v>
      </c>
      <c r="H57" s="76">
        <v>45</v>
      </c>
      <c r="I57" s="76" t="s">
        <v>96</v>
      </c>
      <c r="J57" s="103" t="s">
        <v>7</v>
      </c>
      <c r="K57" s="107" t="s">
        <v>161</v>
      </c>
      <c r="L57" s="5">
        <v>16</v>
      </c>
      <c r="R57" s="76">
        <v>45</v>
      </c>
      <c r="S57" s="76" t="s">
        <v>96</v>
      </c>
      <c r="T57" s="103" t="s">
        <v>7</v>
      </c>
      <c r="U57" s="107">
        <v>9</v>
      </c>
      <c r="AB57" s="76">
        <v>45</v>
      </c>
      <c r="AC57" s="76" t="s">
        <v>96</v>
      </c>
      <c r="AD57" s="103" t="s">
        <v>7</v>
      </c>
      <c r="AE57" s="101" t="s">
        <v>161</v>
      </c>
    </row>
    <row r="58" spans="2:31" ht="15" customHeight="1">
      <c r="B58" s="76">
        <v>46</v>
      </c>
      <c r="C58" s="76" t="s">
        <v>167</v>
      </c>
      <c r="D58" s="76" t="s">
        <v>34</v>
      </c>
      <c r="E58" s="100">
        <f t="shared" si="13"/>
        <v>2.25</v>
      </c>
      <c r="H58" s="76">
        <v>46</v>
      </c>
      <c r="I58" s="76" t="s">
        <v>167</v>
      </c>
      <c r="J58" s="103" t="s">
        <v>34</v>
      </c>
      <c r="K58" s="107" t="s">
        <v>161</v>
      </c>
      <c r="L58" s="5">
        <v>3</v>
      </c>
      <c r="R58" s="76">
        <v>46</v>
      </c>
      <c r="S58" s="76" t="s">
        <v>167</v>
      </c>
      <c r="T58" s="103" t="s">
        <v>34</v>
      </c>
      <c r="U58" s="107">
        <v>2</v>
      </c>
      <c r="AB58" s="76">
        <v>46</v>
      </c>
      <c r="AC58" s="76" t="s">
        <v>167</v>
      </c>
      <c r="AD58" s="103" t="s">
        <v>34</v>
      </c>
      <c r="AE58" s="107">
        <v>2.5</v>
      </c>
    </row>
    <row r="59" ht="15" customHeight="1">
      <c r="AE59" s="107"/>
    </row>
  </sheetData>
  <sheetProtection selectLockedCells="1" selectUnlockedCells="1"/>
  <mergeCells count="42">
    <mergeCell ref="B5:B6"/>
    <mergeCell ref="C5:E6"/>
    <mergeCell ref="H5:I5"/>
    <mergeCell ref="J5:O5"/>
    <mergeCell ref="R5:S5"/>
    <mergeCell ref="T5:Y5"/>
    <mergeCell ref="AB5:AC5"/>
    <mergeCell ref="AD5:AI5"/>
    <mergeCell ref="H6:I6"/>
    <mergeCell ref="J6:O6"/>
    <mergeCell ref="R6:S6"/>
    <mergeCell ref="T6:Y6"/>
    <mergeCell ref="AB6:AC6"/>
    <mergeCell ref="AD6:AI6"/>
    <mergeCell ref="H7:I7"/>
    <mergeCell ref="J7:O7"/>
    <mergeCell ref="R7:S7"/>
    <mergeCell ref="T7:Y7"/>
    <mergeCell ref="AB7:AC7"/>
    <mergeCell ref="AD7:AI7"/>
    <mergeCell ref="H8:I8"/>
    <mergeCell ref="J8:O8"/>
    <mergeCell ref="R8:S8"/>
    <mergeCell ref="T8:Y8"/>
    <mergeCell ref="AB8:AC8"/>
    <mergeCell ref="AD8:AI8"/>
    <mergeCell ref="B9:E10"/>
    <mergeCell ref="H9:I9"/>
    <mergeCell ref="J9:O9"/>
    <mergeCell ref="R9:S9"/>
    <mergeCell ref="T9:Y9"/>
    <mergeCell ref="AB9:AC9"/>
    <mergeCell ref="AD9:AI9"/>
    <mergeCell ref="H10:I10"/>
    <mergeCell ref="J10:O10"/>
    <mergeCell ref="R10:S10"/>
    <mergeCell ref="T10:Y10"/>
    <mergeCell ref="AB10:AC10"/>
    <mergeCell ref="AD10:AI10"/>
    <mergeCell ref="M12:N12"/>
    <mergeCell ref="W12:X12"/>
    <mergeCell ref="AG12:AH12"/>
  </mergeCells>
  <printOptions/>
  <pageMargins left="0.5118055555555555" right="0.5118055555555555" top="0.7875" bottom="0.78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5:AI58"/>
  <sheetViews>
    <sheetView zoomScale="90" zoomScaleNormal="90" workbookViewId="0" topLeftCell="Y35">
      <selection activeCell="AE56" sqref="AE56"/>
    </sheetView>
  </sheetViews>
  <sheetFormatPr defaultColWidth="9.140625" defaultRowHeight="15" customHeight="1"/>
  <cols>
    <col min="1" max="1" width="8.7109375" style="5" customWidth="1"/>
    <col min="2" max="2" width="10.421875" style="5" customWidth="1"/>
    <col min="3" max="3" width="32.140625" style="5" customWidth="1"/>
    <col min="4" max="4" width="8.7109375" style="5" customWidth="1"/>
    <col min="5" max="5" width="9.421875" style="5" customWidth="1"/>
    <col min="6" max="8" width="8.7109375" style="5" customWidth="1"/>
    <col min="9" max="9" width="32.140625" style="5" customWidth="1"/>
    <col min="10" max="10" width="8.7109375" style="5" customWidth="1"/>
    <col min="11" max="11" width="9.421875" style="5" customWidth="1"/>
    <col min="12" max="18" width="8.7109375" style="5" customWidth="1"/>
    <col min="19" max="19" width="32.140625" style="5" customWidth="1"/>
    <col min="20" max="20" width="8.7109375" style="5" customWidth="1"/>
    <col min="21" max="21" width="9.421875" style="5" customWidth="1"/>
    <col min="22" max="28" width="8.7109375" style="5" customWidth="1"/>
    <col min="29" max="29" width="32.140625" style="5" customWidth="1"/>
    <col min="30" max="30" width="8.7109375" style="5" customWidth="1"/>
    <col min="31" max="31" width="9.421875" style="5" customWidth="1"/>
    <col min="32" max="34" width="8.7109375" style="5" customWidth="1"/>
    <col min="35" max="35" width="10.7109375" style="5" customWidth="1"/>
    <col min="36" max="16384" width="8.7109375" style="5" customWidth="1"/>
  </cols>
  <sheetData>
    <row r="5" spans="2:35" ht="13.5" customHeight="1">
      <c r="B5" s="89" t="s">
        <v>168</v>
      </c>
      <c r="C5" s="90" t="s">
        <v>243</v>
      </c>
      <c r="D5" s="90"/>
      <c r="E5" s="90"/>
      <c r="H5" s="112" t="s">
        <v>170</v>
      </c>
      <c r="I5" s="112"/>
      <c r="J5" s="93" t="s">
        <v>244</v>
      </c>
      <c r="K5" s="93"/>
      <c r="L5" s="93"/>
      <c r="M5" s="93"/>
      <c r="N5" s="93"/>
      <c r="O5" s="93"/>
      <c r="R5" s="112" t="s">
        <v>170</v>
      </c>
      <c r="S5" s="112"/>
      <c r="T5" s="93" t="s">
        <v>245</v>
      </c>
      <c r="U5" s="93"/>
      <c r="V5" s="93"/>
      <c r="W5" s="93"/>
      <c r="X5" s="93"/>
      <c r="Y5" s="93"/>
      <c r="AB5" s="112" t="s">
        <v>170</v>
      </c>
      <c r="AC5" s="112"/>
      <c r="AD5" s="93" t="s">
        <v>246</v>
      </c>
      <c r="AE5" s="93"/>
      <c r="AF5" s="93"/>
      <c r="AG5" s="93"/>
      <c r="AH5" s="93"/>
      <c r="AI5" s="93"/>
    </row>
    <row r="6" spans="2:35" ht="13.5" customHeight="1">
      <c r="B6" s="89"/>
      <c r="C6" s="90"/>
      <c r="D6" s="90"/>
      <c r="E6" s="90"/>
      <c r="H6" s="113" t="s">
        <v>174</v>
      </c>
      <c r="I6" s="113"/>
      <c r="J6" s="95"/>
      <c r="K6" s="95"/>
      <c r="L6" s="95"/>
      <c r="M6" s="95"/>
      <c r="N6" s="95"/>
      <c r="O6" s="95"/>
      <c r="R6" s="113" t="s">
        <v>174</v>
      </c>
      <c r="S6" s="113"/>
      <c r="T6" s="95" t="s">
        <v>247</v>
      </c>
      <c r="U6" s="95"/>
      <c r="V6" s="95"/>
      <c r="W6" s="95"/>
      <c r="X6" s="95"/>
      <c r="Y6" s="95"/>
      <c r="AB6" s="113" t="s">
        <v>174</v>
      </c>
      <c r="AC6" s="113"/>
      <c r="AD6" s="95" t="s">
        <v>248</v>
      </c>
      <c r="AE6" s="95"/>
      <c r="AF6" s="95"/>
      <c r="AG6" s="95"/>
      <c r="AH6" s="95"/>
      <c r="AI6" s="95"/>
    </row>
    <row r="7" spans="8:35" ht="13.5" customHeight="1">
      <c r="H7" s="113" t="s">
        <v>179</v>
      </c>
      <c r="I7" s="113"/>
      <c r="J7" s="95" t="s">
        <v>249</v>
      </c>
      <c r="K7" s="95"/>
      <c r="L7" s="95"/>
      <c r="M7" s="95"/>
      <c r="N7" s="95"/>
      <c r="O7" s="95"/>
      <c r="R7" s="113" t="s">
        <v>179</v>
      </c>
      <c r="S7" s="113"/>
      <c r="T7" s="95" t="s">
        <v>250</v>
      </c>
      <c r="U7" s="95"/>
      <c r="V7" s="95"/>
      <c r="W7" s="95"/>
      <c r="X7" s="95"/>
      <c r="Y7" s="95"/>
      <c r="AB7" s="113" t="s">
        <v>179</v>
      </c>
      <c r="AC7" s="113"/>
      <c r="AD7" s="95" t="s">
        <v>251</v>
      </c>
      <c r="AE7" s="95"/>
      <c r="AF7" s="95"/>
      <c r="AG7" s="95"/>
      <c r="AH7" s="95"/>
      <c r="AI7" s="95"/>
    </row>
    <row r="8" spans="8:35" ht="13.5" customHeight="1">
      <c r="H8" s="114" t="s">
        <v>183</v>
      </c>
      <c r="I8" s="114"/>
      <c r="J8" s="97" t="s">
        <v>252</v>
      </c>
      <c r="K8" s="97"/>
      <c r="L8" s="97"/>
      <c r="M8" s="97"/>
      <c r="N8" s="97"/>
      <c r="O8" s="97"/>
      <c r="R8" s="114" t="s">
        <v>183</v>
      </c>
      <c r="S8" s="114"/>
      <c r="T8" s="97" t="s">
        <v>253</v>
      </c>
      <c r="U8" s="97"/>
      <c r="V8" s="97"/>
      <c r="W8" s="97"/>
      <c r="X8" s="97"/>
      <c r="Y8" s="97"/>
      <c r="AB8" s="114" t="s">
        <v>183</v>
      </c>
      <c r="AC8" s="114"/>
      <c r="AD8" s="97" t="s">
        <v>254</v>
      </c>
      <c r="AE8" s="97"/>
      <c r="AF8" s="97"/>
      <c r="AG8" s="97"/>
      <c r="AH8" s="97"/>
      <c r="AI8" s="97"/>
    </row>
    <row r="9" spans="2:35" ht="15" customHeight="1">
      <c r="B9" s="98" t="s">
        <v>187</v>
      </c>
      <c r="C9" s="98"/>
      <c r="D9" s="98"/>
      <c r="E9" s="98"/>
      <c r="H9" s="99" t="s">
        <v>188</v>
      </c>
      <c r="I9" s="99"/>
      <c r="J9" s="99" t="s">
        <v>189</v>
      </c>
      <c r="K9" s="99"/>
      <c r="L9" s="99"/>
      <c r="M9" s="99"/>
      <c r="N9" s="99"/>
      <c r="O9" s="99"/>
      <c r="R9" s="99" t="s">
        <v>188</v>
      </c>
      <c r="S9" s="99"/>
      <c r="T9" s="99" t="s">
        <v>189</v>
      </c>
      <c r="U9" s="99"/>
      <c r="V9" s="99"/>
      <c r="W9" s="99"/>
      <c r="X9" s="99"/>
      <c r="Y9" s="99"/>
      <c r="AB9" s="99" t="s">
        <v>188</v>
      </c>
      <c r="AC9" s="99"/>
      <c r="AD9" s="99" t="s">
        <v>189</v>
      </c>
      <c r="AE9" s="99"/>
      <c r="AF9" s="99"/>
      <c r="AG9" s="99"/>
      <c r="AH9" s="99"/>
      <c r="AI9" s="99"/>
    </row>
    <row r="10" spans="2:35" ht="15.75" customHeight="1">
      <c r="B10" s="98"/>
      <c r="C10" s="98"/>
      <c r="D10" s="98"/>
      <c r="E10" s="98"/>
      <c r="H10" s="99" t="s">
        <v>190</v>
      </c>
      <c r="I10" s="99"/>
      <c r="J10" s="99" t="s">
        <v>255</v>
      </c>
      <c r="K10" s="99"/>
      <c r="L10" s="99"/>
      <c r="M10" s="99"/>
      <c r="N10" s="99"/>
      <c r="O10" s="99"/>
      <c r="R10" s="99" t="s">
        <v>190</v>
      </c>
      <c r="S10" s="99"/>
      <c r="T10" s="99" t="s">
        <v>256</v>
      </c>
      <c r="U10" s="99"/>
      <c r="V10" s="99"/>
      <c r="W10" s="99"/>
      <c r="X10" s="99"/>
      <c r="Y10" s="99"/>
      <c r="AB10" s="99" t="s">
        <v>190</v>
      </c>
      <c r="AC10" s="99"/>
      <c r="AD10" s="99" t="s">
        <v>257</v>
      </c>
      <c r="AE10" s="99"/>
      <c r="AF10" s="99"/>
      <c r="AG10" s="99"/>
      <c r="AH10" s="99"/>
      <c r="AI10" s="99"/>
    </row>
    <row r="11" spans="9:29" ht="14.25" customHeight="1">
      <c r="I11" s="40"/>
      <c r="S11" s="40"/>
      <c r="AC11" s="40"/>
    </row>
    <row r="12" spans="2:35" ht="15" customHeight="1">
      <c r="B12" s="76" t="s">
        <v>1</v>
      </c>
      <c r="C12" s="76" t="s">
        <v>136</v>
      </c>
      <c r="D12" s="76" t="s">
        <v>137</v>
      </c>
      <c r="E12" s="100" t="s">
        <v>194</v>
      </c>
      <c r="H12" s="76" t="s">
        <v>1</v>
      </c>
      <c r="I12" s="76" t="s">
        <v>136</v>
      </c>
      <c r="J12" s="76" t="s">
        <v>137</v>
      </c>
      <c r="K12" s="101" t="s">
        <v>194</v>
      </c>
      <c r="M12" s="76" t="s">
        <v>195</v>
      </c>
      <c r="N12" s="76"/>
      <c r="O12" s="102"/>
      <c r="R12" s="76" t="s">
        <v>1</v>
      </c>
      <c r="S12" s="76" t="s">
        <v>136</v>
      </c>
      <c r="T12" s="76" t="s">
        <v>137</v>
      </c>
      <c r="U12" s="101" t="s">
        <v>194</v>
      </c>
      <c r="W12" s="76" t="s">
        <v>195</v>
      </c>
      <c r="X12" s="76"/>
      <c r="Y12" s="102"/>
      <c r="AB12" s="76" t="s">
        <v>1</v>
      </c>
      <c r="AC12" s="76" t="s">
        <v>136</v>
      </c>
      <c r="AD12" s="76" t="s">
        <v>137</v>
      </c>
      <c r="AE12" s="101" t="s">
        <v>194</v>
      </c>
      <c r="AG12" s="76" t="s">
        <v>195</v>
      </c>
      <c r="AH12" s="76"/>
      <c r="AI12" s="102"/>
    </row>
    <row r="13" spans="2:31" ht="13.5" customHeight="1">
      <c r="B13" s="76">
        <v>1</v>
      </c>
      <c r="C13" s="76" t="s">
        <v>5</v>
      </c>
      <c r="D13" s="76" t="s">
        <v>7</v>
      </c>
      <c r="E13" s="100" t="e">
        <f aca="true" t="shared" si="0" ref="E13:E58">AVERAGE($K13,$U13,$AE13)</f>
        <v>#DIV/0!</v>
      </c>
      <c r="H13" s="76">
        <v>1</v>
      </c>
      <c r="I13" s="76" t="s">
        <v>5</v>
      </c>
      <c r="J13" s="76" t="s">
        <v>7</v>
      </c>
      <c r="K13" s="101" t="s">
        <v>161</v>
      </c>
      <c r="R13" s="76">
        <v>1</v>
      </c>
      <c r="S13" s="76" t="s">
        <v>5</v>
      </c>
      <c r="T13" s="76" t="s">
        <v>7</v>
      </c>
      <c r="U13" s="101" t="s">
        <v>161</v>
      </c>
      <c r="AB13" s="76">
        <v>1</v>
      </c>
      <c r="AC13" s="76" t="s">
        <v>5</v>
      </c>
      <c r="AD13" s="76" t="s">
        <v>7</v>
      </c>
      <c r="AE13" s="101" t="s">
        <v>161</v>
      </c>
    </row>
    <row r="14" spans="2:32" ht="13.5" customHeight="1">
      <c r="B14" s="76">
        <f aca="true" t="shared" si="1" ref="B14:B17">B13+1</f>
        <v>2</v>
      </c>
      <c r="C14" s="76" t="s">
        <v>8</v>
      </c>
      <c r="D14" s="76" t="s">
        <v>7</v>
      </c>
      <c r="E14" s="100">
        <f t="shared" si="0"/>
        <v>2.75</v>
      </c>
      <c r="H14" s="76">
        <f aca="true" t="shared" si="2" ref="H14:H17">H13+1</f>
        <v>2</v>
      </c>
      <c r="I14" s="76" t="s">
        <v>8</v>
      </c>
      <c r="J14" s="76" t="s">
        <v>7</v>
      </c>
      <c r="K14" s="101">
        <v>3</v>
      </c>
      <c r="R14" s="76">
        <f aca="true" t="shared" si="3" ref="R14:R17">R13+1</f>
        <v>2</v>
      </c>
      <c r="S14" s="76" t="s">
        <v>8</v>
      </c>
      <c r="T14" s="76" t="s">
        <v>7</v>
      </c>
      <c r="U14" s="101">
        <v>2.5</v>
      </c>
      <c r="AB14" s="76">
        <f aca="true" t="shared" si="4" ref="AB14:AB17">AB13+1</f>
        <v>2</v>
      </c>
      <c r="AC14" s="76" t="s">
        <v>8</v>
      </c>
      <c r="AD14" s="76" t="s">
        <v>7</v>
      </c>
      <c r="AE14" s="101" t="s">
        <v>161</v>
      </c>
      <c r="AF14" s="5">
        <v>1</v>
      </c>
    </row>
    <row r="15" spans="2:32" ht="13.5" customHeight="1">
      <c r="B15" s="76">
        <f t="shared" si="1"/>
        <v>3</v>
      </c>
      <c r="C15" s="76" t="s">
        <v>10</v>
      </c>
      <c r="D15" s="76" t="s">
        <v>7</v>
      </c>
      <c r="E15" s="100">
        <f t="shared" si="0"/>
        <v>3.495</v>
      </c>
      <c r="H15" s="76">
        <f t="shared" si="2"/>
        <v>3</v>
      </c>
      <c r="I15" s="76" t="s">
        <v>10</v>
      </c>
      <c r="J15" s="76" t="s">
        <v>7</v>
      </c>
      <c r="K15" s="101">
        <v>3</v>
      </c>
      <c r="R15" s="76">
        <f t="shared" si="3"/>
        <v>3</v>
      </c>
      <c r="S15" s="76" t="s">
        <v>10</v>
      </c>
      <c r="T15" s="76" t="s">
        <v>7</v>
      </c>
      <c r="U15" s="101">
        <v>3.99</v>
      </c>
      <c r="AB15" s="76">
        <f t="shared" si="4"/>
        <v>3</v>
      </c>
      <c r="AC15" s="76" t="s">
        <v>10</v>
      </c>
      <c r="AD15" s="76" t="s">
        <v>7</v>
      </c>
      <c r="AE15" s="101" t="s">
        <v>161</v>
      </c>
      <c r="AF15" s="5">
        <v>1.69</v>
      </c>
    </row>
    <row r="16" spans="2:31" ht="15" customHeight="1">
      <c r="B16" s="76">
        <f t="shared" si="1"/>
        <v>4</v>
      </c>
      <c r="C16" s="76" t="s">
        <v>13</v>
      </c>
      <c r="D16" s="76" t="s">
        <v>12</v>
      </c>
      <c r="E16" s="100">
        <f t="shared" si="0"/>
        <v>1.49666666666667</v>
      </c>
      <c r="H16" s="76">
        <f t="shared" si="2"/>
        <v>4</v>
      </c>
      <c r="I16" s="76" t="s">
        <v>13</v>
      </c>
      <c r="J16" s="76" t="s">
        <v>12</v>
      </c>
      <c r="K16" s="101">
        <v>1.5</v>
      </c>
      <c r="R16" s="76">
        <f t="shared" si="3"/>
        <v>4</v>
      </c>
      <c r="S16" s="76" t="s">
        <v>13</v>
      </c>
      <c r="T16" s="76" t="s">
        <v>12</v>
      </c>
      <c r="U16" s="101">
        <v>1</v>
      </c>
      <c r="AB16" s="76">
        <f t="shared" si="4"/>
        <v>4</v>
      </c>
      <c r="AC16" s="76" t="s">
        <v>13</v>
      </c>
      <c r="AD16" s="76" t="s">
        <v>12</v>
      </c>
      <c r="AE16" s="101">
        <v>1.99</v>
      </c>
    </row>
    <row r="17" spans="2:32" ht="13.5" customHeight="1">
      <c r="B17" s="76">
        <f t="shared" si="1"/>
        <v>5</v>
      </c>
      <c r="C17" s="76" t="s">
        <v>15</v>
      </c>
      <c r="D17" s="76" t="s">
        <v>7</v>
      </c>
      <c r="E17" s="100">
        <f t="shared" si="0"/>
        <v>18.495</v>
      </c>
      <c r="H17" s="76">
        <f t="shared" si="2"/>
        <v>5</v>
      </c>
      <c r="I17" s="76" t="s">
        <v>15</v>
      </c>
      <c r="J17" s="76" t="s">
        <v>7</v>
      </c>
      <c r="K17" s="101">
        <v>20</v>
      </c>
      <c r="R17" s="76">
        <f t="shared" si="3"/>
        <v>5</v>
      </c>
      <c r="S17" s="76" t="s">
        <v>15</v>
      </c>
      <c r="T17" s="76" t="s">
        <v>7</v>
      </c>
      <c r="U17" s="101">
        <v>16.99</v>
      </c>
      <c r="AB17" s="76">
        <f t="shared" si="4"/>
        <v>5</v>
      </c>
      <c r="AC17" s="76" t="s">
        <v>15</v>
      </c>
      <c r="AD17" s="76" t="s">
        <v>7</v>
      </c>
      <c r="AE17" s="101" t="s">
        <v>161</v>
      </c>
      <c r="AF17" s="5">
        <v>11.99</v>
      </c>
    </row>
    <row r="18" spans="2:31" ht="15" customHeight="1">
      <c r="B18" s="76">
        <v>6</v>
      </c>
      <c r="C18" s="76" t="s">
        <v>17</v>
      </c>
      <c r="D18" s="76" t="s">
        <v>7</v>
      </c>
      <c r="E18" s="100">
        <f t="shared" si="0"/>
        <v>23.07</v>
      </c>
      <c r="H18" s="76">
        <v>6</v>
      </c>
      <c r="I18" s="76" t="s">
        <v>17</v>
      </c>
      <c r="J18" s="76" t="s">
        <v>7</v>
      </c>
      <c r="K18" s="101" t="s">
        <v>161</v>
      </c>
      <c r="L18" s="5">
        <v>10</v>
      </c>
      <c r="R18" s="76">
        <v>6</v>
      </c>
      <c r="S18" s="76" t="s">
        <v>17</v>
      </c>
      <c r="T18" s="76" t="s">
        <v>7</v>
      </c>
      <c r="U18" s="101" t="s">
        <v>161</v>
      </c>
      <c r="AB18" s="76">
        <v>6</v>
      </c>
      <c r="AC18" s="76" t="s">
        <v>17</v>
      </c>
      <c r="AD18" s="76" t="s">
        <v>7</v>
      </c>
      <c r="AE18" s="101">
        <v>23.07</v>
      </c>
    </row>
    <row r="19" spans="2:31" ht="15" customHeight="1">
      <c r="B19" s="76">
        <v>7</v>
      </c>
      <c r="C19" s="76" t="s">
        <v>19</v>
      </c>
      <c r="D19" s="76" t="s">
        <v>7</v>
      </c>
      <c r="E19" s="100">
        <f t="shared" si="0"/>
        <v>2.3266666666666698</v>
      </c>
      <c r="H19" s="76">
        <v>7</v>
      </c>
      <c r="I19" s="76" t="s">
        <v>19</v>
      </c>
      <c r="J19" s="76" t="s">
        <v>7</v>
      </c>
      <c r="K19" s="101">
        <v>3</v>
      </c>
      <c r="R19" s="76">
        <v>7</v>
      </c>
      <c r="S19" s="76" t="s">
        <v>19</v>
      </c>
      <c r="T19" s="76" t="s">
        <v>7</v>
      </c>
      <c r="U19" s="101">
        <v>1.99</v>
      </c>
      <c r="AB19" s="76">
        <v>7</v>
      </c>
      <c r="AC19" s="76" t="s">
        <v>19</v>
      </c>
      <c r="AD19" s="76" t="s">
        <v>7</v>
      </c>
      <c r="AE19" s="101">
        <v>1.99</v>
      </c>
    </row>
    <row r="20" spans="2:31" ht="15" customHeight="1">
      <c r="B20" s="76">
        <f aca="true" t="shared" si="5" ref="B20:B41">B19+1</f>
        <v>8</v>
      </c>
      <c r="C20" s="76" t="s">
        <v>158</v>
      </c>
      <c r="D20" s="76" t="s">
        <v>7</v>
      </c>
      <c r="E20" s="100" t="e">
        <f t="shared" si="0"/>
        <v>#DIV/0!</v>
      </c>
      <c r="H20" s="76">
        <f aca="true" t="shared" si="6" ref="H20:H41">H19+1</f>
        <v>8</v>
      </c>
      <c r="I20" s="76" t="s">
        <v>158</v>
      </c>
      <c r="J20" s="76" t="s">
        <v>7</v>
      </c>
      <c r="K20" s="101" t="s">
        <v>161</v>
      </c>
      <c r="R20" s="76">
        <f aca="true" t="shared" si="7" ref="R20:R41">R19+1</f>
        <v>8</v>
      </c>
      <c r="S20" s="76" t="s">
        <v>158</v>
      </c>
      <c r="T20" s="76" t="s">
        <v>7</v>
      </c>
      <c r="U20" s="101" t="s">
        <v>161</v>
      </c>
      <c r="AB20" s="76">
        <f aca="true" t="shared" si="8" ref="AB20:AB41">AB19+1</f>
        <v>8</v>
      </c>
      <c r="AC20" s="76" t="s">
        <v>158</v>
      </c>
      <c r="AD20" s="76" t="s">
        <v>7</v>
      </c>
      <c r="AE20" s="101" t="s">
        <v>161</v>
      </c>
    </row>
    <row r="21" spans="2:31" ht="13.5" customHeight="1">
      <c r="B21" s="76">
        <f t="shared" si="5"/>
        <v>9</v>
      </c>
      <c r="C21" s="76" t="s">
        <v>22</v>
      </c>
      <c r="D21" s="76" t="s">
        <v>7</v>
      </c>
      <c r="E21" s="100">
        <f t="shared" si="0"/>
        <v>2.99333333333333</v>
      </c>
      <c r="H21" s="76">
        <f t="shared" si="6"/>
        <v>9</v>
      </c>
      <c r="I21" s="76" t="s">
        <v>22</v>
      </c>
      <c r="J21" s="76" t="s">
        <v>7</v>
      </c>
      <c r="K21" s="101">
        <v>2.5</v>
      </c>
      <c r="R21" s="76">
        <f t="shared" si="7"/>
        <v>9</v>
      </c>
      <c r="S21" s="76" t="s">
        <v>22</v>
      </c>
      <c r="T21" s="76" t="s">
        <v>7</v>
      </c>
      <c r="U21" s="101">
        <v>2.99</v>
      </c>
      <c r="AB21" s="76">
        <f t="shared" si="8"/>
        <v>9</v>
      </c>
      <c r="AC21" s="76" t="s">
        <v>22</v>
      </c>
      <c r="AD21" s="76" t="s">
        <v>7</v>
      </c>
      <c r="AE21" s="101">
        <v>3.49</v>
      </c>
    </row>
    <row r="22" spans="2:31" ht="13.5" customHeight="1">
      <c r="B22" s="76">
        <f t="shared" si="5"/>
        <v>10</v>
      </c>
      <c r="C22" s="76" t="s">
        <v>24</v>
      </c>
      <c r="D22" s="76" t="s">
        <v>7</v>
      </c>
      <c r="E22" s="100">
        <f t="shared" si="0"/>
        <v>2.46</v>
      </c>
      <c r="H22" s="76">
        <f t="shared" si="6"/>
        <v>10</v>
      </c>
      <c r="I22" s="76" t="s">
        <v>24</v>
      </c>
      <c r="J22" s="76" t="s">
        <v>7</v>
      </c>
      <c r="K22" s="101">
        <v>2</v>
      </c>
      <c r="R22" s="76">
        <f t="shared" si="7"/>
        <v>10</v>
      </c>
      <c r="S22" s="76" t="s">
        <v>24</v>
      </c>
      <c r="T22" s="76" t="s">
        <v>7</v>
      </c>
      <c r="U22" s="101">
        <v>1.99</v>
      </c>
      <c r="AB22" s="76">
        <f t="shared" si="8"/>
        <v>10</v>
      </c>
      <c r="AC22" s="76" t="s">
        <v>24</v>
      </c>
      <c r="AD22" s="76" t="s">
        <v>7</v>
      </c>
      <c r="AE22" s="101">
        <v>3.39</v>
      </c>
    </row>
    <row r="23" spans="2:31" ht="13.5" customHeight="1">
      <c r="B23" s="76">
        <f t="shared" si="5"/>
        <v>11</v>
      </c>
      <c r="C23" s="76" t="s">
        <v>26</v>
      </c>
      <c r="D23" s="76" t="s">
        <v>7</v>
      </c>
      <c r="E23" s="100">
        <f t="shared" si="0"/>
        <v>3.99</v>
      </c>
      <c r="H23" s="76">
        <f t="shared" si="6"/>
        <v>11</v>
      </c>
      <c r="I23" s="76" t="s">
        <v>26</v>
      </c>
      <c r="J23" s="76" t="s">
        <v>7</v>
      </c>
      <c r="K23" s="101" t="s">
        <v>161</v>
      </c>
      <c r="L23" s="5">
        <v>6</v>
      </c>
      <c r="R23" s="76">
        <f t="shared" si="7"/>
        <v>11</v>
      </c>
      <c r="S23" s="76" t="s">
        <v>26</v>
      </c>
      <c r="T23" s="76" t="s">
        <v>7</v>
      </c>
      <c r="U23" s="101">
        <v>3.99</v>
      </c>
      <c r="AB23" s="76">
        <f t="shared" si="8"/>
        <v>11</v>
      </c>
      <c r="AC23" s="76" t="s">
        <v>26</v>
      </c>
      <c r="AD23" s="76" t="s">
        <v>7</v>
      </c>
      <c r="AE23" s="101">
        <v>3.99</v>
      </c>
    </row>
    <row r="24" spans="2:32" ht="13.5" customHeight="1">
      <c r="B24" s="76">
        <f t="shared" si="5"/>
        <v>12</v>
      </c>
      <c r="C24" s="76" t="s">
        <v>28</v>
      </c>
      <c r="D24" s="76" t="s">
        <v>7</v>
      </c>
      <c r="E24" s="100">
        <f t="shared" si="0"/>
        <v>1.945</v>
      </c>
      <c r="H24" s="76">
        <f t="shared" si="6"/>
        <v>12</v>
      </c>
      <c r="I24" s="76" t="s">
        <v>28</v>
      </c>
      <c r="J24" s="76" t="s">
        <v>7</v>
      </c>
      <c r="K24" s="101">
        <v>2</v>
      </c>
      <c r="R24" s="76">
        <f t="shared" si="7"/>
        <v>12</v>
      </c>
      <c r="S24" s="76" t="s">
        <v>28</v>
      </c>
      <c r="T24" s="76" t="s">
        <v>7</v>
      </c>
      <c r="U24" s="101">
        <v>1.89</v>
      </c>
      <c r="AB24" s="76">
        <f t="shared" si="8"/>
        <v>12</v>
      </c>
      <c r="AC24" s="76" t="s">
        <v>28</v>
      </c>
      <c r="AD24" s="76" t="s">
        <v>7</v>
      </c>
      <c r="AE24" s="101" t="s">
        <v>161</v>
      </c>
      <c r="AF24" s="5">
        <v>1</v>
      </c>
    </row>
    <row r="25" spans="2:31" ht="13.5" customHeight="1">
      <c r="B25" s="76">
        <f t="shared" si="5"/>
        <v>13</v>
      </c>
      <c r="C25" s="76" t="s">
        <v>30</v>
      </c>
      <c r="D25" s="76" t="s">
        <v>7</v>
      </c>
      <c r="E25" s="100">
        <f t="shared" si="0"/>
        <v>31.6666666666667</v>
      </c>
      <c r="H25" s="76">
        <f t="shared" si="6"/>
        <v>13</v>
      </c>
      <c r="I25" s="76" t="s">
        <v>30</v>
      </c>
      <c r="J25" s="76" t="s">
        <v>7</v>
      </c>
      <c r="K25" s="101">
        <v>30</v>
      </c>
      <c r="R25" s="76">
        <f t="shared" si="7"/>
        <v>13</v>
      </c>
      <c r="S25" s="76" t="s">
        <v>30</v>
      </c>
      <c r="T25" s="76" t="s">
        <v>7</v>
      </c>
      <c r="U25" s="101">
        <v>35</v>
      </c>
      <c r="AB25" s="76">
        <f t="shared" si="8"/>
        <v>13</v>
      </c>
      <c r="AC25" s="76" t="s">
        <v>30</v>
      </c>
      <c r="AD25" s="76" t="s">
        <v>7</v>
      </c>
      <c r="AE25" s="101">
        <v>30</v>
      </c>
    </row>
    <row r="26" spans="2:31" ht="13.5" customHeight="1">
      <c r="B26" s="76">
        <f t="shared" si="5"/>
        <v>14</v>
      </c>
      <c r="C26" s="76" t="s">
        <v>32</v>
      </c>
      <c r="D26" s="76" t="s">
        <v>7</v>
      </c>
      <c r="E26" s="100">
        <f t="shared" si="0"/>
        <v>18.8133333333333</v>
      </c>
      <c r="H26" s="76">
        <f t="shared" si="6"/>
        <v>14</v>
      </c>
      <c r="I26" s="76" t="s">
        <v>32</v>
      </c>
      <c r="J26" s="76" t="s">
        <v>7</v>
      </c>
      <c r="K26" s="101">
        <v>19.44</v>
      </c>
      <c r="R26" s="76">
        <f t="shared" si="7"/>
        <v>14</v>
      </c>
      <c r="S26" s="76" t="s">
        <v>32</v>
      </c>
      <c r="T26" s="76" t="s">
        <v>7</v>
      </c>
      <c r="U26" s="101">
        <v>17.5</v>
      </c>
      <c r="AB26" s="76">
        <f t="shared" si="8"/>
        <v>14</v>
      </c>
      <c r="AC26" s="76" t="s">
        <v>32</v>
      </c>
      <c r="AD26" s="76" t="s">
        <v>7</v>
      </c>
      <c r="AE26" s="101">
        <v>19.5</v>
      </c>
    </row>
    <row r="27" spans="2:31" ht="13.5" customHeight="1">
      <c r="B27" s="76">
        <f t="shared" si="5"/>
        <v>15</v>
      </c>
      <c r="C27" s="76" t="s">
        <v>35</v>
      </c>
      <c r="D27" s="76" t="s">
        <v>34</v>
      </c>
      <c r="E27" s="100">
        <f t="shared" si="0"/>
        <v>2.99</v>
      </c>
      <c r="H27" s="76">
        <f t="shared" si="6"/>
        <v>15</v>
      </c>
      <c r="I27" s="76" t="s">
        <v>35</v>
      </c>
      <c r="J27" s="76" t="s">
        <v>34</v>
      </c>
      <c r="K27" s="101" t="s">
        <v>161</v>
      </c>
      <c r="L27" s="5">
        <v>4</v>
      </c>
      <c r="R27" s="76">
        <f t="shared" si="7"/>
        <v>15</v>
      </c>
      <c r="S27" s="76" t="s">
        <v>35</v>
      </c>
      <c r="T27" s="76" t="s">
        <v>34</v>
      </c>
      <c r="U27" s="101" t="s">
        <v>161</v>
      </c>
      <c r="AB27" s="76">
        <f t="shared" si="8"/>
        <v>15</v>
      </c>
      <c r="AC27" s="76" t="s">
        <v>35</v>
      </c>
      <c r="AD27" s="76" t="s">
        <v>34</v>
      </c>
      <c r="AE27" s="101">
        <v>2.99</v>
      </c>
    </row>
    <row r="28" spans="2:31" ht="13.5" customHeight="1">
      <c r="B28" s="76">
        <f t="shared" si="5"/>
        <v>16</v>
      </c>
      <c r="C28" s="76" t="s">
        <v>37</v>
      </c>
      <c r="D28" s="76" t="s">
        <v>7</v>
      </c>
      <c r="E28" s="100">
        <f t="shared" si="0"/>
        <v>2.39333333333333</v>
      </c>
      <c r="H28" s="76">
        <f t="shared" si="6"/>
        <v>16</v>
      </c>
      <c r="I28" s="76" t="s">
        <v>37</v>
      </c>
      <c r="J28" s="76" t="s">
        <v>7</v>
      </c>
      <c r="K28" s="101">
        <v>2.5</v>
      </c>
      <c r="R28" s="76">
        <f t="shared" si="7"/>
        <v>16</v>
      </c>
      <c r="S28" s="76" t="s">
        <v>37</v>
      </c>
      <c r="T28" s="76" t="s">
        <v>7</v>
      </c>
      <c r="U28" s="101">
        <v>1.99</v>
      </c>
      <c r="AB28" s="76">
        <f t="shared" si="8"/>
        <v>16</v>
      </c>
      <c r="AC28" s="76" t="s">
        <v>37</v>
      </c>
      <c r="AD28" s="76" t="s">
        <v>7</v>
      </c>
      <c r="AE28" s="101">
        <v>2.69</v>
      </c>
    </row>
    <row r="29" spans="2:31" ht="13.5" customHeight="1">
      <c r="B29" s="76">
        <f t="shared" si="5"/>
        <v>17</v>
      </c>
      <c r="C29" s="76" t="s">
        <v>39</v>
      </c>
      <c r="D29" s="76" t="s">
        <v>7</v>
      </c>
      <c r="E29" s="100">
        <f t="shared" si="0"/>
        <v>2.49333333333333</v>
      </c>
      <c r="H29" s="76">
        <f t="shared" si="6"/>
        <v>17</v>
      </c>
      <c r="I29" s="76" t="s">
        <v>39</v>
      </c>
      <c r="J29" s="76" t="s">
        <v>7</v>
      </c>
      <c r="K29" s="101">
        <v>2</v>
      </c>
      <c r="R29" s="76">
        <f t="shared" si="7"/>
        <v>17</v>
      </c>
      <c r="S29" s="76" t="s">
        <v>39</v>
      </c>
      <c r="T29" s="76" t="s">
        <v>7</v>
      </c>
      <c r="U29" s="101">
        <v>2.49</v>
      </c>
      <c r="AB29" s="76">
        <f t="shared" si="8"/>
        <v>17</v>
      </c>
      <c r="AC29" s="76" t="s">
        <v>39</v>
      </c>
      <c r="AD29" s="76" t="s">
        <v>7</v>
      </c>
      <c r="AE29" s="101">
        <v>2.99</v>
      </c>
    </row>
    <row r="30" spans="2:31" ht="13.5" customHeight="1">
      <c r="B30" s="76">
        <f t="shared" si="5"/>
        <v>18</v>
      </c>
      <c r="C30" s="76" t="s">
        <v>41</v>
      </c>
      <c r="D30" s="76" t="s">
        <v>7</v>
      </c>
      <c r="E30" s="100">
        <f t="shared" si="0"/>
        <v>3.3266666666666698</v>
      </c>
      <c r="H30" s="76">
        <f t="shared" si="6"/>
        <v>18</v>
      </c>
      <c r="I30" s="76" t="s">
        <v>41</v>
      </c>
      <c r="J30" s="76" t="s">
        <v>7</v>
      </c>
      <c r="K30" s="101">
        <v>3.5</v>
      </c>
      <c r="R30" s="76">
        <f t="shared" si="7"/>
        <v>18</v>
      </c>
      <c r="S30" s="76" t="s">
        <v>41</v>
      </c>
      <c r="T30" s="76" t="s">
        <v>7</v>
      </c>
      <c r="U30" s="101">
        <v>3.49</v>
      </c>
      <c r="AB30" s="76">
        <f t="shared" si="8"/>
        <v>18</v>
      </c>
      <c r="AC30" s="76" t="s">
        <v>41</v>
      </c>
      <c r="AD30" s="76" t="s">
        <v>7</v>
      </c>
      <c r="AE30" s="101">
        <v>2.99</v>
      </c>
    </row>
    <row r="31" spans="2:31" ht="13.5" customHeight="1">
      <c r="B31" s="76">
        <f t="shared" si="5"/>
        <v>19</v>
      </c>
      <c r="C31" s="76" t="s">
        <v>159</v>
      </c>
      <c r="D31" s="76" t="s">
        <v>7</v>
      </c>
      <c r="E31" s="100" t="e">
        <f t="shared" si="0"/>
        <v>#DIV/0!</v>
      </c>
      <c r="H31" s="76">
        <f t="shared" si="6"/>
        <v>19</v>
      </c>
      <c r="I31" s="76" t="s">
        <v>159</v>
      </c>
      <c r="J31" s="76" t="s">
        <v>7</v>
      </c>
      <c r="K31" s="101" t="s">
        <v>161</v>
      </c>
      <c r="R31" s="76">
        <f t="shared" si="7"/>
        <v>19</v>
      </c>
      <c r="S31" s="76" t="s">
        <v>159</v>
      </c>
      <c r="T31" s="76" t="s">
        <v>7</v>
      </c>
      <c r="U31" s="101" t="s">
        <v>161</v>
      </c>
      <c r="AB31" s="76">
        <f t="shared" si="8"/>
        <v>19</v>
      </c>
      <c r="AC31" s="76" t="s">
        <v>159</v>
      </c>
      <c r="AD31" s="76" t="s">
        <v>7</v>
      </c>
      <c r="AE31" s="101" t="s">
        <v>161</v>
      </c>
    </row>
    <row r="32" spans="2:31" ht="13.5" customHeight="1">
      <c r="B32" s="76">
        <f t="shared" si="5"/>
        <v>20</v>
      </c>
      <c r="C32" s="76" t="s">
        <v>45</v>
      </c>
      <c r="D32" s="76" t="s">
        <v>7</v>
      </c>
      <c r="E32" s="100">
        <f t="shared" si="0"/>
        <v>1.6</v>
      </c>
      <c r="H32" s="76">
        <f t="shared" si="6"/>
        <v>20</v>
      </c>
      <c r="I32" s="76" t="s">
        <v>45</v>
      </c>
      <c r="J32" s="76" t="s">
        <v>196</v>
      </c>
      <c r="K32" s="101">
        <v>2</v>
      </c>
      <c r="R32" s="76">
        <f t="shared" si="7"/>
        <v>20</v>
      </c>
      <c r="S32" s="76" t="s">
        <v>45</v>
      </c>
      <c r="T32" s="76" t="s">
        <v>196</v>
      </c>
      <c r="U32" s="101">
        <v>1.5</v>
      </c>
      <c r="AB32" s="76">
        <f t="shared" si="8"/>
        <v>20</v>
      </c>
      <c r="AC32" s="76" t="s">
        <v>45</v>
      </c>
      <c r="AD32" s="76" t="s">
        <v>7</v>
      </c>
      <c r="AE32" s="101">
        <v>1.3</v>
      </c>
    </row>
    <row r="33" spans="2:32" ht="15" customHeight="1">
      <c r="B33" s="76">
        <f t="shared" si="5"/>
        <v>21</v>
      </c>
      <c r="C33" s="76" t="s">
        <v>47</v>
      </c>
      <c r="D33" s="76" t="s">
        <v>7</v>
      </c>
      <c r="E33" s="100" t="e">
        <f t="shared" si="0"/>
        <v>#DIV/0!</v>
      </c>
      <c r="H33" s="76">
        <f t="shared" si="6"/>
        <v>21</v>
      </c>
      <c r="I33" s="76" t="s">
        <v>47</v>
      </c>
      <c r="J33" s="76" t="s">
        <v>7</v>
      </c>
      <c r="K33" s="101" t="s">
        <v>161</v>
      </c>
      <c r="L33" s="5">
        <v>24</v>
      </c>
      <c r="R33" s="76">
        <f t="shared" si="7"/>
        <v>21</v>
      </c>
      <c r="S33" s="76" t="s">
        <v>47</v>
      </c>
      <c r="T33" s="76" t="s">
        <v>7</v>
      </c>
      <c r="U33" s="101" t="s">
        <v>161</v>
      </c>
      <c r="AB33" s="76">
        <f t="shared" si="8"/>
        <v>21</v>
      </c>
      <c r="AC33" s="76" t="s">
        <v>47</v>
      </c>
      <c r="AD33" s="76" t="s">
        <v>7</v>
      </c>
      <c r="AE33" s="101" t="s">
        <v>161</v>
      </c>
      <c r="AF33" s="5">
        <v>12.45</v>
      </c>
    </row>
    <row r="34" spans="2:31" ht="15" customHeight="1">
      <c r="B34" s="76">
        <f t="shared" si="5"/>
        <v>22</v>
      </c>
      <c r="C34" s="76" t="s">
        <v>49</v>
      </c>
      <c r="D34" s="76" t="s">
        <v>7</v>
      </c>
      <c r="E34" s="100">
        <f t="shared" si="0"/>
        <v>4.2</v>
      </c>
      <c r="H34" s="76">
        <f t="shared" si="6"/>
        <v>22</v>
      </c>
      <c r="I34" s="76" t="s">
        <v>49</v>
      </c>
      <c r="J34" s="76" t="s">
        <v>7</v>
      </c>
      <c r="K34" s="101">
        <v>5</v>
      </c>
      <c r="R34" s="76">
        <f t="shared" si="7"/>
        <v>22</v>
      </c>
      <c r="S34" s="76" t="s">
        <v>49</v>
      </c>
      <c r="T34" s="76" t="s">
        <v>7</v>
      </c>
      <c r="U34" s="101">
        <v>4</v>
      </c>
      <c r="AB34" s="76">
        <f t="shared" si="8"/>
        <v>22</v>
      </c>
      <c r="AC34" s="76" t="s">
        <v>49</v>
      </c>
      <c r="AD34" s="76" t="s">
        <v>7</v>
      </c>
      <c r="AE34" s="101">
        <v>3.6</v>
      </c>
    </row>
    <row r="35" spans="2:31" ht="15" customHeight="1">
      <c r="B35" s="76">
        <f t="shared" si="5"/>
        <v>23</v>
      </c>
      <c r="C35" s="76" t="s">
        <v>51</v>
      </c>
      <c r="D35" s="76" t="s">
        <v>7</v>
      </c>
      <c r="E35" s="100">
        <f t="shared" si="0"/>
        <v>39.13</v>
      </c>
      <c r="H35" s="76">
        <f t="shared" si="6"/>
        <v>23</v>
      </c>
      <c r="I35" s="76" t="s">
        <v>51</v>
      </c>
      <c r="J35" s="76" t="s">
        <v>7</v>
      </c>
      <c r="K35" s="101" t="s">
        <v>161</v>
      </c>
      <c r="R35" s="76">
        <f t="shared" si="7"/>
        <v>23</v>
      </c>
      <c r="S35" s="76" t="s">
        <v>51</v>
      </c>
      <c r="T35" s="76" t="s">
        <v>7</v>
      </c>
      <c r="U35" s="101" t="s">
        <v>161</v>
      </c>
      <c r="AB35" s="76">
        <f t="shared" si="8"/>
        <v>23</v>
      </c>
      <c r="AC35" s="76" t="s">
        <v>51</v>
      </c>
      <c r="AD35" s="76" t="s">
        <v>7</v>
      </c>
      <c r="AE35" s="101">
        <v>39.13</v>
      </c>
    </row>
    <row r="36" spans="2:31" ht="15" customHeight="1">
      <c r="B36" s="76">
        <f t="shared" si="5"/>
        <v>24</v>
      </c>
      <c r="C36" s="76" t="s">
        <v>160</v>
      </c>
      <c r="D36" s="76" t="s">
        <v>7</v>
      </c>
      <c r="E36" s="100" t="e">
        <f t="shared" si="0"/>
        <v>#DIV/0!</v>
      </c>
      <c r="H36" s="76">
        <f t="shared" si="6"/>
        <v>24</v>
      </c>
      <c r="I36" s="76" t="s">
        <v>160</v>
      </c>
      <c r="J36" s="76" t="s">
        <v>7</v>
      </c>
      <c r="K36" s="101" t="s">
        <v>161</v>
      </c>
      <c r="R36" s="76">
        <f t="shared" si="7"/>
        <v>24</v>
      </c>
      <c r="S36" s="76" t="s">
        <v>160</v>
      </c>
      <c r="T36" s="76" t="s">
        <v>7</v>
      </c>
      <c r="U36" s="101" t="s">
        <v>161</v>
      </c>
      <c r="AB36" s="76">
        <f t="shared" si="8"/>
        <v>24</v>
      </c>
      <c r="AC36" s="76" t="s">
        <v>160</v>
      </c>
      <c r="AD36" s="76" t="s">
        <v>7</v>
      </c>
      <c r="AE36" s="101" t="s">
        <v>161</v>
      </c>
    </row>
    <row r="37" spans="2:31" ht="15" customHeight="1">
      <c r="B37" s="76">
        <f t="shared" si="5"/>
        <v>25</v>
      </c>
      <c r="C37" s="76" t="s">
        <v>56</v>
      </c>
      <c r="D37" s="76" t="s">
        <v>7</v>
      </c>
      <c r="E37" s="100">
        <f t="shared" si="0"/>
        <v>3.64</v>
      </c>
      <c r="H37" s="76">
        <f t="shared" si="6"/>
        <v>25</v>
      </c>
      <c r="I37" s="76" t="s">
        <v>56</v>
      </c>
      <c r="J37" s="76" t="s">
        <v>7</v>
      </c>
      <c r="K37" s="101" t="s">
        <v>161</v>
      </c>
      <c r="L37" s="5">
        <v>6</v>
      </c>
      <c r="R37" s="76">
        <f t="shared" si="7"/>
        <v>25</v>
      </c>
      <c r="S37" s="76" t="s">
        <v>56</v>
      </c>
      <c r="T37" s="76" t="s">
        <v>7</v>
      </c>
      <c r="U37" s="101">
        <v>3.99</v>
      </c>
      <c r="AB37" s="76">
        <f t="shared" si="8"/>
        <v>25</v>
      </c>
      <c r="AC37" s="76" t="s">
        <v>56</v>
      </c>
      <c r="AD37" s="76" t="s">
        <v>7</v>
      </c>
      <c r="AE37" s="101">
        <v>3.29</v>
      </c>
    </row>
    <row r="38" spans="2:31" ht="13.5" customHeight="1">
      <c r="B38" s="76">
        <f t="shared" si="5"/>
        <v>26</v>
      </c>
      <c r="C38" s="76" t="s">
        <v>58</v>
      </c>
      <c r="D38" s="76" t="s">
        <v>7</v>
      </c>
      <c r="E38" s="100" t="e">
        <f t="shared" si="0"/>
        <v>#DIV/0!</v>
      </c>
      <c r="H38" s="76">
        <f t="shared" si="6"/>
        <v>26</v>
      </c>
      <c r="I38" s="76" t="s">
        <v>58</v>
      </c>
      <c r="J38" s="76" t="s">
        <v>7</v>
      </c>
      <c r="K38" s="101" t="s">
        <v>161</v>
      </c>
      <c r="R38" s="76">
        <f t="shared" si="7"/>
        <v>26</v>
      </c>
      <c r="S38" s="76" t="s">
        <v>58</v>
      </c>
      <c r="T38" s="76" t="s">
        <v>7</v>
      </c>
      <c r="U38" s="101" t="s">
        <v>161</v>
      </c>
      <c r="AB38" s="76">
        <f t="shared" si="8"/>
        <v>26</v>
      </c>
      <c r="AC38" s="76" t="s">
        <v>58</v>
      </c>
      <c r="AD38" s="76" t="s">
        <v>7</v>
      </c>
      <c r="AE38" s="101" t="s">
        <v>161</v>
      </c>
    </row>
    <row r="39" spans="2:31" ht="15" customHeight="1">
      <c r="B39" s="76">
        <f t="shared" si="5"/>
        <v>27</v>
      </c>
      <c r="C39" s="76" t="s">
        <v>60</v>
      </c>
      <c r="D39" s="76" t="s">
        <v>55</v>
      </c>
      <c r="E39" s="100">
        <f t="shared" si="0"/>
        <v>2.4</v>
      </c>
      <c r="H39" s="76">
        <f t="shared" si="6"/>
        <v>27</v>
      </c>
      <c r="I39" s="76" t="s">
        <v>60</v>
      </c>
      <c r="J39" s="76" t="s">
        <v>55</v>
      </c>
      <c r="K39" s="101" t="s">
        <v>161</v>
      </c>
      <c r="R39" s="76">
        <f t="shared" si="7"/>
        <v>27</v>
      </c>
      <c r="S39" s="76" t="s">
        <v>60</v>
      </c>
      <c r="T39" s="76" t="s">
        <v>55</v>
      </c>
      <c r="U39" s="101" t="s">
        <v>161</v>
      </c>
      <c r="AB39" s="76">
        <f t="shared" si="8"/>
        <v>27</v>
      </c>
      <c r="AC39" s="76" t="s">
        <v>60</v>
      </c>
      <c r="AD39" s="76" t="s">
        <v>55</v>
      </c>
      <c r="AE39" s="101">
        <v>2.4</v>
      </c>
    </row>
    <row r="40" spans="2:31" ht="15" customHeight="1">
      <c r="B40" s="76">
        <f t="shared" si="5"/>
        <v>28</v>
      </c>
      <c r="C40" s="76" t="s">
        <v>62</v>
      </c>
      <c r="D40" s="76" t="s">
        <v>7</v>
      </c>
      <c r="E40" s="100">
        <f t="shared" si="0"/>
        <v>3</v>
      </c>
      <c r="H40" s="76">
        <f t="shared" si="6"/>
        <v>28</v>
      </c>
      <c r="I40" s="76" t="s">
        <v>62</v>
      </c>
      <c r="J40" s="76" t="s">
        <v>7</v>
      </c>
      <c r="K40" s="101">
        <v>3</v>
      </c>
      <c r="R40" s="76">
        <f t="shared" si="7"/>
        <v>28</v>
      </c>
      <c r="S40" s="76" t="s">
        <v>62</v>
      </c>
      <c r="T40" s="76" t="s">
        <v>7</v>
      </c>
      <c r="U40" s="101" t="s">
        <v>161</v>
      </c>
      <c r="AB40" s="76">
        <f t="shared" si="8"/>
        <v>28</v>
      </c>
      <c r="AC40" s="76" t="s">
        <v>62</v>
      </c>
      <c r="AD40" s="76" t="s">
        <v>7</v>
      </c>
      <c r="AE40" s="101" t="s">
        <v>161</v>
      </c>
    </row>
    <row r="41" spans="2:31" ht="15" customHeight="1">
      <c r="B41" s="76">
        <f t="shared" si="5"/>
        <v>29</v>
      </c>
      <c r="C41" s="76" t="s">
        <v>64</v>
      </c>
      <c r="D41" s="76" t="s">
        <v>7</v>
      </c>
      <c r="E41" s="100">
        <f t="shared" si="0"/>
        <v>3.25</v>
      </c>
      <c r="H41" s="76">
        <f t="shared" si="6"/>
        <v>29</v>
      </c>
      <c r="I41" s="76" t="s">
        <v>64</v>
      </c>
      <c r="J41" s="76" t="s">
        <v>7</v>
      </c>
      <c r="K41" s="101">
        <v>3</v>
      </c>
      <c r="R41" s="76">
        <f t="shared" si="7"/>
        <v>29</v>
      </c>
      <c r="S41" s="76" t="s">
        <v>64</v>
      </c>
      <c r="T41" s="76" t="s">
        <v>7</v>
      </c>
      <c r="U41" s="101">
        <v>3.5</v>
      </c>
      <c r="AB41" s="76">
        <f t="shared" si="8"/>
        <v>29</v>
      </c>
      <c r="AC41" s="76" t="s">
        <v>64</v>
      </c>
      <c r="AD41" s="76" t="s">
        <v>7</v>
      </c>
      <c r="AE41" s="101" t="s">
        <v>161</v>
      </c>
    </row>
    <row r="42" spans="2:31" ht="15" customHeight="1">
      <c r="B42" s="76">
        <v>30</v>
      </c>
      <c r="C42" s="76" t="s">
        <v>66</v>
      </c>
      <c r="D42" s="76" t="s">
        <v>7</v>
      </c>
      <c r="E42" s="100">
        <f t="shared" si="0"/>
        <v>5.32666666666667</v>
      </c>
      <c r="H42" s="76">
        <v>30</v>
      </c>
      <c r="I42" s="76" t="s">
        <v>66</v>
      </c>
      <c r="J42" s="76" t="s">
        <v>7</v>
      </c>
      <c r="K42" s="101">
        <v>6</v>
      </c>
      <c r="R42" s="76">
        <v>30</v>
      </c>
      <c r="S42" s="76" t="s">
        <v>66</v>
      </c>
      <c r="T42" s="76" t="s">
        <v>7</v>
      </c>
      <c r="U42" s="101">
        <v>4.99</v>
      </c>
      <c r="AB42" s="76">
        <v>30</v>
      </c>
      <c r="AC42" s="76" t="s">
        <v>66</v>
      </c>
      <c r="AD42" s="76" t="s">
        <v>7</v>
      </c>
      <c r="AE42" s="101">
        <v>4.99</v>
      </c>
    </row>
    <row r="43" spans="2:31" ht="15" customHeight="1">
      <c r="B43" s="76">
        <v>31</v>
      </c>
      <c r="C43" s="76" t="s">
        <v>162</v>
      </c>
      <c r="D43" s="76" t="s">
        <v>7</v>
      </c>
      <c r="E43" s="100" t="e">
        <f t="shared" si="0"/>
        <v>#DIV/0!</v>
      </c>
      <c r="H43" s="76">
        <v>31</v>
      </c>
      <c r="I43" s="76" t="s">
        <v>162</v>
      </c>
      <c r="J43" s="76" t="s">
        <v>7</v>
      </c>
      <c r="K43" s="101" t="s">
        <v>161</v>
      </c>
      <c r="R43" s="76">
        <v>31</v>
      </c>
      <c r="S43" s="76" t="s">
        <v>162</v>
      </c>
      <c r="T43" s="76" t="s">
        <v>7</v>
      </c>
      <c r="U43" s="101" t="s">
        <v>161</v>
      </c>
      <c r="AB43" s="76">
        <v>31</v>
      </c>
      <c r="AC43" s="76" t="s">
        <v>162</v>
      </c>
      <c r="AD43" s="76" t="s">
        <v>7</v>
      </c>
      <c r="AE43" s="101" t="s">
        <v>161</v>
      </c>
    </row>
    <row r="44" spans="2:31" ht="15" customHeight="1">
      <c r="B44" s="76">
        <f aca="true" t="shared" si="9" ref="B44:B50">B43+1</f>
        <v>32</v>
      </c>
      <c r="C44" s="76" t="s">
        <v>70</v>
      </c>
      <c r="D44" s="76" t="s">
        <v>7</v>
      </c>
      <c r="E44" s="100">
        <f t="shared" si="0"/>
        <v>28.075</v>
      </c>
      <c r="H44" s="76">
        <f aca="true" t="shared" si="10" ref="H44:H50">H43+1</f>
        <v>32</v>
      </c>
      <c r="I44" s="76" t="s">
        <v>70</v>
      </c>
      <c r="J44" s="76" t="s">
        <v>7</v>
      </c>
      <c r="K44" s="101">
        <v>27.39</v>
      </c>
      <c r="R44" s="76">
        <f aca="true" t="shared" si="11" ref="R44:R50">R43+1</f>
        <v>32</v>
      </c>
      <c r="S44" s="76" t="s">
        <v>70</v>
      </c>
      <c r="T44" s="76" t="s">
        <v>7</v>
      </c>
      <c r="U44" s="101" t="s">
        <v>161</v>
      </c>
      <c r="V44" s="5">
        <v>20.83</v>
      </c>
      <c r="AB44" s="76">
        <f aca="true" t="shared" si="12" ref="AB44:AB50">AB43+1</f>
        <v>32</v>
      </c>
      <c r="AC44" s="76" t="s">
        <v>70</v>
      </c>
      <c r="AD44" s="76" t="s">
        <v>7</v>
      </c>
      <c r="AE44" s="101">
        <v>28.76</v>
      </c>
    </row>
    <row r="45" spans="2:31" ht="15" customHeight="1">
      <c r="B45" s="76">
        <f t="shared" si="9"/>
        <v>33</v>
      </c>
      <c r="C45" s="76" t="s">
        <v>163</v>
      </c>
      <c r="D45" s="76" t="s">
        <v>74</v>
      </c>
      <c r="E45" s="100" t="e">
        <f t="shared" si="0"/>
        <v>#DIV/0!</v>
      </c>
      <c r="H45" s="76">
        <f t="shared" si="10"/>
        <v>33</v>
      </c>
      <c r="I45" s="76" t="s">
        <v>163</v>
      </c>
      <c r="J45" s="76" t="s">
        <v>74</v>
      </c>
      <c r="K45" s="101" t="s">
        <v>161</v>
      </c>
      <c r="R45" s="76">
        <f t="shared" si="11"/>
        <v>33</v>
      </c>
      <c r="S45" s="76" t="s">
        <v>163</v>
      </c>
      <c r="T45" s="76" t="s">
        <v>74</v>
      </c>
      <c r="U45" s="101" t="s">
        <v>161</v>
      </c>
      <c r="AB45" s="76">
        <f t="shared" si="12"/>
        <v>33</v>
      </c>
      <c r="AC45" s="76" t="s">
        <v>163</v>
      </c>
      <c r="AD45" s="76" t="s">
        <v>74</v>
      </c>
      <c r="AE45" s="101" t="s">
        <v>161</v>
      </c>
    </row>
    <row r="46" spans="2:32" ht="15" customHeight="1">
      <c r="B46" s="76">
        <f t="shared" si="9"/>
        <v>34</v>
      </c>
      <c r="C46" s="76" t="s">
        <v>75</v>
      </c>
      <c r="D46" s="76" t="s">
        <v>74</v>
      </c>
      <c r="E46" s="100">
        <f t="shared" si="0"/>
        <v>12</v>
      </c>
      <c r="H46" s="76">
        <f t="shared" si="10"/>
        <v>34</v>
      </c>
      <c r="I46" s="76" t="s">
        <v>75</v>
      </c>
      <c r="J46" s="76" t="s">
        <v>74</v>
      </c>
      <c r="K46" s="101">
        <v>12</v>
      </c>
      <c r="R46" s="76">
        <f t="shared" si="11"/>
        <v>34</v>
      </c>
      <c r="S46" s="76" t="s">
        <v>75</v>
      </c>
      <c r="T46" s="76" t="s">
        <v>74</v>
      </c>
      <c r="U46" s="101" t="s">
        <v>161</v>
      </c>
      <c r="V46" s="5">
        <v>14</v>
      </c>
      <c r="AB46" s="76">
        <f t="shared" si="12"/>
        <v>34</v>
      </c>
      <c r="AC46" s="76" t="s">
        <v>75</v>
      </c>
      <c r="AD46" s="76" t="s">
        <v>74</v>
      </c>
      <c r="AE46" s="101" t="s">
        <v>161</v>
      </c>
      <c r="AF46" s="5">
        <v>15.96</v>
      </c>
    </row>
    <row r="47" spans="2:31" ht="15" customHeight="1">
      <c r="B47" s="76">
        <f t="shared" si="9"/>
        <v>35</v>
      </c>
      <c r="C47" s="76" t="s">
        <v>164</v>
      </c>
      <c r="D47" s="76" t="s">
        <v>74</v>
      </c>
      <c r="E47" s="100" t="e">
        <f t="shared" si="0"/>
        <v>#DIV/0!</v>
      </c>
      <c r="H47" s="76">
        <f t="shared" si="10"/>
        <v>35</v>
      </c>
      <c r="I47" s="76" t="s">
        <v>164</v>
      </c>
      <c r="J47" s="76" t="s">
        <v>74</v>
      </c>
      <c r="K47" s="101" t="s">
        <v>161</v>
      </c>
      <c r="R47" s="76">
        <f t="shared" si="11"/>
        <v>35</v>
      </c>
      <c r="S47" s="76" t="s">
        <v>164</v>
      </c>
      <c r="T47" s="76" t="s">
        <v>74</v>
      </c>
      <c r="U47" s="101" t="s">
        <v>161</v>
      </c>
      <c r="AB47" s="76">
        <f t="shared" si="12"/>
        <v>35</v>
      </c>
      <c r="AC47" s="76" t="s">
        <v>164</v>
      </c>
      <c r="AD47" s="76" t="s">
        <v>74</v>
      </c>
      <c r="AE47" s="101" t="s">
        <v>161</v>
      </c>
    </row>
    <row r="48" spans="2:32" ht="15" customHeight="1">
      <c r="B48" s="76">
        <f t="shared" si="9"/>
        <v>36</v>
      </c>
      <c r="C48" s="76" t="s">
        <v>78</v>
      </c>
      <c r="D48" s="76" t="s">
        <v>74</v>
      </c>
      <c r="E48" s="100">
        <f t="shared" si="0"/>
        <v>12.495</v>
      </c>
      <c r="H48" s="76">
        <f t="shared" si="10"/>
        <v>36</v>
      </c>
      <c r="I48" s="76" t="s">
        <v>78</v>
      </c>
      <c r="J48" s="76" t="s">
        <v>74</v>
      </c>
      <c r="K48" s="101">
        <v>12</v>
      </c>
      <c r="R48" s="76">
        <f t="shared" si="11"/>
        <v>36</v>
      </c>
      <c r="S48" s="76" t="s">
        <v>78</v>
      </c>
      <c r="T48" s="76" t="s">
        <v>74</v>
      </c>
      <c r="U48" s="101">
        <v>12.99</v>
      </c>
      <c r="AB48" s="76">
        <f t="shared" si="12"/>
        <v>36</v>
      </c>
      <c r="AC48" s="76" t="s">
        <v>78</v>
      </c>
      <c r="AD48" s="76" t="s">
        <v>74</v>
      </c>
      <c r="AE48" s="101" t="s">
        <v>161</v>
      </c>
      <c r="AF48" s="5">
        <v>14.99</v>
      </c>
    </row>
    <row r="49" spans="2:31" ht="15" customHeight="1">
      <c r="B49" s="76">
        <f t="shared" si="9"/>
        <v>37</v>
      </c>
      <c r="C49" s="76" t="s">
        <v>165</v>
      </c>
      <c r="D49" s="76" t="s">
        <v>7</v>
      </c>
      <c r="E49" s="100" t="e">
        <f t="shared" si="0"/>
        <v>#DIV/0!</v>
      </c>
      <c r="H49" s="76">
        <f t="shared" si="10"/>
        <v>37</v>
      </c>
      <c r="I49" s="76" t="s">
        <v>165</v>
      </c>
      <c r="J49" s="76" t="s">
        <v>7</v>
      </c>
      <c r="K49" s="101" t="s">
        <v>161</v>
      </c>
      <c r="R49" s="76">
        <f t="shared" si="11"/>
        <v>37</v>
      </c>
      <c r="S49" s="76" t="s">
        <v>165</v>
      </c>
      <c r="T49" s="76" t="s">
        <v>7</v>
      </c>
      <c r="U49" s="101" t="s">
        <v>161</v>
      </c>
      <c r="AB49" s="76">
        <f t="shared" si="12"/>
        <v>37</v>
      </c>
      <c r="AC49" s="76" t="s">
        <v>165</v>
      </c>
      <c r="AD49" s="76" t="s">
        <v>7</v>
      </c>
      <c r="AE49" s="101" t="s">
        <v>161</v>
      </c>
    </row>
    <row r="50" spans="2:31" ht="15" customHeight="1">
      <c r="B50" s="76">
        <f t="shared" si="9"/>
        <v>38</v>
      </c>
      <c r="C50" s="76" t="s">
        <v>82</v>
      </c>
      <c r="D50" s="76" t="s">
        <v>74</v>
      </c>
      <c r="E50" s="100">
        <f t="shared" si="0"/>
        <v>3.49333333333333</v>
      </c>
      <c r="H50" s="76">
        <f t="shared" si="10"/>
        <v>38</v>
      </c>
      <c r="I50" s="76" t="s">
        <v>82</v>
      </c>
      <c r="J50" s="76" t="s">
        <v>74</v>
      </c>
      <c r="K50" s="101">
        <v>2.5</v>
      </c>
      <c r="R50" s="76">
        <f t="shared" si="11"/>
        <v>38</v>
      </c>
      <c r="S50" s="76" t="s">
        <v>82</v>
      </c>
      <c r="T50" s="76" t="s">
        <v>74</v>
      </c>
      <c r="U50" s="101">
        <v>2.99</v>
      </c>
      <c r="AB50" s="76">
        <f t="shared" si="12"/>
        <v>38</v>
      </c>
      <c r="AC50" s="76" t="s">
        <v>82</v>
      </c>
      <c r="AD50" s="76" t="s">
        <v>74</v>
      </c>
      <c r="AE50" s="101">
        <v>4.99</v>
      </c>
    </row>
    <row r="51" spans="2:31" ht="15" customHeight="1">
      <c r="B51" s="76">
        <v>39</v>
      </c>
      <c r="C51" s="76" t="s">
        <v>84</v>
      </c>
      <c r="D51" s="76" t="s">
        <v>7</v>
      </c>
      <c r="E51" s="100">
        <f t="shared" si="0"/>
        <v>8.99666666666667</v>
      </c>
      <c r="H51" s="76">
        <v>39</v>
      </c>
      <c r="I51" s="76" t="s">
        <v>84</v>
      </c>
      <c r="J51" s="76" t="s">
        <v>7</v>
      </c>
      <c r="K51" s="101">
        <v>9</v>
      </c>
      <c r="R51" s="76">
        <v>39</v>
      </c>
      <c r="S51" s="76" t="s">
        <v>84</v>
      </c>
      <c r="T51" s="76" t="s">
        <v>7</v>
      </c>
      <c r="U51" s="101">
        <v>8.99</v>
      </c>
      <c r="AB51" s="76">
        <v>39</v>
      </c>
      <c r="AC51" s="76" t="s">
        <v>84</v>
      </c>
      <c r="AD51" s="76" t="s">
        <v>7</v>
      </c>
      <c r="AE51" s="101">
        <v>9</v>
      </c>
    </row>
    <row r="52" spans="2:31" ht="15" customHeight="1">
      <c r="B52" s="76">
        <v>40</v>
      </c>
      <c r="C52" s="76" t="s">
        <v>86</v>
      </c>
      <c r="D52" s="76" t="s">
        <v>7</v>
      </c>
      <c r="E52" s="100">
        <f t="shared" si="0"/>
        <v>1.49333333333333</v>
      </c>
      <c r="H52" s="76">
        <v>40</v>
      </c>
      <c r="I52" s="76" t="s">
        <v>86</v>
      </c>
      <c r="J52" s="76" t="s">
        <v>7</v>
      </c>
      <c r="K52" s="101">
        <v>1</v>
      </c>
      <c r="R52" s="76">
        <v>40</v>
      </c>
      <c r="S52" s="76" t="s">
        <v>86</v>
      </c>
      <c r="T52" s="76" t="s">
        <v>7</v>
      </c>
      <c r="U52" s="101">
        <v>1.99</v>
      </c>
      <c r="AB52" s="76">
        <v>40</v>
      </c>
      <c r="AC52" s="76" t="s">
        <v>86</v>
      </c>
      <c r="AD52" s="76" t="s">
        <v>7</v>
      </c>
      <c r="AE52" s="101">
        <v>1.49</v>
      </c>
    </row>
    <row r="53" spans="2:31" ht="15" customHeight="1">
      <c r="B53" s="76">
        <v>41</v>
      </c>
      <c r="C53" s="76" t="s">
        <v>88</v>
      </c>
      <c r="D53" s="76" t="s">
        <v>7</v>
      </c>
      <c r="E53" s="100">
        <f t="shared" si="0"/>
        <v>2.39333333333333</v>
      </c>
      <c r="H53" s="76">
        <v>41</v>
      </c>
      <c r="I53" s="76" t="s">
        <v>88</v>
      </c>
      <c r="J53" s="76" t="s">
        <v>7</v>
      </c>
      <c r="K53" s="101">
        <v>3</v>
      </c>
      <c r="R53" s="76">
        <v>41</v>
      </c>
      <c r="S53" s="76" t="s">
        <v>88</v>
      </c>
      <c r="T53" s="76" t="s">
        <v>7</v>
      </c>
      <c r="U53" s="101">
        <v>1.99</v>
      </c>
      <c r="AB53" s="76">
        <v>41</v>
      </c>
      <c r="AC53" s="76" t="s">
        <v>88</v>
      </c>
      <c r="AD53" s="76" t="s">
        <v>7</v>
      </c>
      <c r="AE53" s="101">
        <v>2.19</v>
      </c>
    </row>
    <row r="54" spans="2:31" ht="15" customHeight="1">
      <c r="B54" s="76">
        <v>42</v>
      </c>
      <c r="C54" s="76" t="s">
        <v>90</v>
      </c>
      <c r="D54" s="76" t="s">
        <v>7</v>
      </c>
      <c r="E54" s="100">
        <f t="shared" si="0"/>
        <v>10.815</v>
      </c>
      <c r="H54" s="76">
        <v>42</v>
      </c>
      <c r="I54" s="76" t="s">
        <v>90</v>
      </c>
      <c r="J54" s="76" t="s">
        <v>7</v>
      </c>
      <c r="K54" s="101">
        <v>10</v>
      </c>
      <c r="R54" s="76">
        <v>42</v>
      </c>
      <c r="S54" s="76" t="s">
        <v>90</v>
      </c>
      <c r="T54" s="76" t="s">
        <v>7</v>
      </c>
      <c r="U54" s="101" t="s">
        <v>161</v>
      </c>
      <c r="V54" s="5">
        <v>12.99</v>
      </c>
      <c r="AB54" s="76">
        <v>42</v>
      </c>
      <c r="AC54" s="76" t="s">
        <v>90</v>
      </c>
      <c r="AD54" s="76" t="s">
        <v>7</v>
      </c>
      <c r="AE54" s="101">
        <v>11.63</v>
      </c>
    </row>
    <row r="55" spans="2:32" ht="15" customHeight="1">
      <c r="B55" s="76">
        <v>43</v>
      </c>
      <c r="C55" s="76" t="s">
        <v>166</v>
      </c>
      <c r="D55" s="76" t="s">
        <v>7</v>
      </c>
      <c r="E55" s="100">
        <f t="shared" si="0"/>
        <v>6.5</v>
      </c>
      <c r="H55" s="76">
        <v>43</v>
      </c>
      <c r="I55" s="76" t="s">
        <v>166</v>
      </c>
      <c r="J55" s="76" t="s">
        <v>7</v>
      </c>
      <c r="K55" s="107">
        <v>6</v>
      </c>
      <c r="R55" s="76">
        <v>43</v>
      </c>
      <c r="S55" s="76" t="s">
        <v>166</v>
      </c>
      <c r="T55" s="76" t="s">
        <v>7</v>
      </c>
      <c r="U55" s="107">
        <v>7</v>
      </c>
      <c r="AB55" s="76">
        <v>43</v>
      </c>
      <c r="AC55" s="76" t="s">
        <v>166</v>
      </c>
      <c r="AD55" s="76" t="s">
        <v>7</v>
      </c>
      <c r="AE55" s="107" t="s">
        <v>161</v>
      </c>
      <c r="AF55" s="5">
        <v>11.63</v>
      </c>
    </row>
    <row r="56" spans="2:31" ht="15" customHeight="1">
      <c r="B56" s="76">
        <v>44</v>
      </c>
      <c r="C56" s="76" t="s">
        <v>94</v>
      </c>
      <c r="D56" s="76" t="s">
        <v>7</v>
      </c>
      <c r="E56" s="100" t="e">
        <f t="shared" si="0"/>
        <v>#DIV/0!</v>
      </c>
      <c r="H56" s="76">
        <v>44</v>
      </c>
      <c r="I56" s="76" t="s">
        <v>94</v>
      </c>
      <c r="J56" s="76" t="s">
        <v>7</v>
      </c>
      <c r="K56" s="101" t="s">
        <v>161</v>
      </c>
      <c r="R56" s="76">
        <v>44</v>
      </c>
      <c r="S56" s="76" t="s">
        <v>94</v>
      </c>
      <c r="T56" s="76" t="s">
        <v>7</v>
      </c>
      <c r="U56" s="107" t="s">
        <v>161</v>
      </c>
      <c r="AB56" s="76">
        <v>44</v>
      </c>
      <c r="AC56" s="76" t="s">
        <v>94</v>
      </c>
      <c r="AD56" s="76" t="s">
        <v>7</v>
      </c>
      <c r="AE56" s="101" t="s">
        <v>161</v>
      </c>
    </row>
    <row r="57" spans="2:31" ht="15" customHeight="1">
      <c r="B57" s="76">
        <v>45</v>
      </c>
      <c r="C57" s="76" t="s">
        <v>96</v>
      </c>
      <c r="D57" s="76" t="s">
        <v>7</v>
      </c>
      <c r="E57" s="100">
        <f t="shared" si="0"/>
        <v>8.475</v>
      </c>
      <c r="H57" s="76">
        <v>45</v>
      </c>
      <c r="I57" s="76" t="s">
        <v>96</v>
      </c>
      <c r="J57" s="76" t="s">
        <v>7</v>
      </c>
      <c r="K57" s="101" t="s">
        <v>161</v>
      </c>
      <c r="L57" s="5">
        <v>14</v>
      </c>
      <c r="R57" s="76">
        <v>45</v>
      </c>
      <c r="S57" s="76" t="s">
        <v>96</v>
      </c>
      <c r="T57" s="76" t="s">
        <v>7</v>
      </c>
      <c r="U57" s="107">
        <v>9</v>
      </c>
      <c r="AB57" s="76">
        <v>45</v>
      </c>
      <c r="AC57" s="76" t="s">
        <v>96</v>
      </c>
      <c r="AD57" s="76" t="s">
        <v>7</v>
      </c>
      <c r="AE57" s="107">
        <v>7.95</v>
      </c>
    </row>
    <row r="58" spans="2:31" ht="15" customHeight="1">
      <c r="B58" s="76">
        <v>46</v>
      </c>
      <c r="C58" s="76" t="s">
        <v>167</v>
      </c>
      <c r="D58" s="76" t="s">
        <v>34</v>
      </c>
      <c r="E58" s="100">
        <f t="shared" si="0"/>
        <v>1.86666666666667</v>
      </c>
      <c r="H58" s="76">
        <v>46</v>
      </c>
      <c r="I58" s="76" t="s">
        <v>167</v>
      </c>
      <c r="J58" s="76" t="s">
        <v>34</v>
      </c>
      <c r="K58" s="101">
        <v>1.5</v>
      </c>
      <c r="R58" s="76">
        <v>46</v>
      </c>
      <c r="S58" s="76" t="s">
        <v>167</v>
      </c>
      <c r="T58" s="76" t="s">
        <v>34</v>
      </c>
      <c r="U58" s="107">
        <v>1.5</v>
      </c>
      <c r="AB58" s="76">
        <v>46</v>
      </c>
      <c r="AC58" s="76" t="s">
        <v>167</v>
      </c>
      <c r="AD58" s="76" t="s">
        <v>34</v>
      </c>
      <c r="AE58" s="107">
        <v>2.6</v>
      </c>
    </row>
  </sheetData>
  <sheetProtection selectLockedCells="1" selectUnlockedCells="1"/>
  <mergeCells count="42">
    <mergeCell ref="B5:B6"/>
    <mergeCell ref="C5:E6"/>
    <mergeCell ref="H5:I5"/>
    <mergeCell ref="J5:O5"/>
    <mergeCell ref="R5:S5"/>
    <mergeCell ref="T5:Y5"/>
    <mergeCell ref="AB5:AC5"/>
    <mergeCell ref="AD5:AI5"/>
    <mergeCell ref="H6:I6"/>
    <mergeCell ref="J6:O6"/>
    <mergeCell ref="R6:S6"/>
    <mergeCell ref="T6:Y6"/>
    <mergeCell ref="AB6:AC6"/>
    <mergeCell ref="AD6:AI6"/>
    <mergeCell ref="H7:I7"/>
    <mergeCell ref="J7:O7"/>
    <mergeCell ref="R7:S7"/>
    <mergeCell ref="T7:Y7"/>
    <mergeCell ref="AB7:AC7"/>
    <mergeCell ref="AD7:AI7"/>
    <mergeCell ref="H8:I8"/>
    <mergeCell ref="J8:O8"/>
    <mergeCell ref="R8:S8"/>
    <mergeCell ref="T8:Y8"/>
    <mergeCell ref="AB8:AC8"/>
    <mergeCell ref="AD8:AI8"/>
    <mergeCell ref="B9:E10"/>
    <mergeCell ref="H9:I9"/>
    <mergeCell ref="J9:O9"/>
    <mergeCell ref="R9:S9"/>
    <mergeCell ref="T9:Y9"/>
    <mergeCell ref="AB9:AC9"/>
    <mergeCell ref="AD9:AI9"/>
    <mergeCell ref="H10:I10"/>
    <mergeCell ref="J10:O10"/>
    <mergeCell ref="R10:S10"/>
    <mergeCell ref="T10:Y10"/>
    <mergeCell ref="AB10:AC10"/>
    <mergeCell ref="AD10:AI10"/>
    <mergeCell ref="M12:N12"/>
    <mergeCell ref="W12:X12"/>
    <mergeCell ref="AG12:AH12"/>
  </mergeCells>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2017-11-22T10:15:20Z</dcterms:modified>
  <cp:category/>
  <cp:version/>
  <cp:contentType/>
  <cp:contentStatus/>
  <cp:revision>6</cp:revision>
</cp:coreProperties>
</file>